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9600" activeTab="1"/>
  </bookViews>
  <sheets>
    <sheet name="0503721" sheetId="1" r:id="rId1"/>
    <sheet name="0503721 (без формул)" sheetId="2" r:id="rId2"/>
  </sheets>
  <calcPr calcId="124519" fullPrecision="0"/>
</workbook>
</file>

<file path=xl/calcChain.xml><?xml version="1.0" encoding="utf-8"?>
<calcChain xmlns="http://schemas.openxmlformats.org/spreadsheetml/2006/main">
  <c r="H22" i="1"/>
  <c r="H25"/>
  <c r="H29"/>
  <c r="H28"/>
  <c r="H32"/>
  <c r="H35"/>
  <c r="H46"/>
  <c r="H52"/>
  <c r="H51"/>
  <c r="H50"/>
  <c r="H59"/>
  <c r="H58"/>
  <c r="H57"/>
  <c r="H56"/>
  <c r="H55"/>
  <c r="H65"/>
  <c r="H72"/>
  <c r="H71"/>
  <c r="H76"/>
  <c r="H75"/>
  <c r="H79"/>
  <c r="H87"/>
  <c r="E18"/>
  <c r="E17"/>
  <c r="E90"/>
  <c r="F18"/>
  <c r="G18"/>
  <c r="G17"/>
  <c r="G90"/>
  <c r="H19"/>
  <c r="H18"/>
  <c r="H17"/>
  <c r="E21"/>
  <c r="F21"/>
  <c r="F17"/>
  <c r="G21"/>
  <c r="H21"/>
  <c r="E24"/>
  <c r="F24"/>
  <c r="G24"/>
  <c r="H24"/>
  <c r="E27"/>
  <c r="F27"/>
  <c r="G27"/>
  <c r="H27"/>
  <c r="E31"/>
  <c r="F31"/>
  <c r="G31"/>
  <c r="H31"/>
  <c r="E34"/>
  <c r="F34"/>
  <c r="G34"/>
  <c r="H34"/>
  <c r="E42"/>
  <c r="F42"/>
  <c r="G42"/>
  <c r="H42"/>
  <c r="H43"/>
  <c r="E45"/>
  <c r="F45"/>
  <c r="G45"/>
  <c r="H45"/>
  <c r="E49"/>
  <c r="E48"/>
  <c r="F49"/>
  <c r="G49"/>
  <c r="H49"/>
  <c r="E54"/>
  <c r="F54"/>
  <c r="G54"/>
  <c r="H54"/>
  <c r="E61"/>
  <c r="F61"/>
  <c r="F48"/>
  <c r="G61"/>
  <c r="H62"/>
  <c r="H61"/>
  <c r="H48"/>
  <c r="E64"/>
  <c r="F64"/>
  <c r="G64"/>
  <c r="H64"/>
  <c r="E67"/>
  <c r="F67"/>
  <c r="G67"/>
  <c r="G48"/>
  <c r="H68"/>
  <c r="H67"/>
  <c r="E70"/>
  <c r="F70"/>
  <c r="G70"/>
  <c r="H70"/>
  <c r="E74"/>
  <c r="F74"/>
  <c r="G74"/>
  <c r="H74"/>
  <c r="E78"/>
  <c r="F78"/>
  <c r="G78"/>
  <c r="H78"/>
  <c r="E86"/>
  <c r="F86"/>
  <c r="G86"/>
  <c r="H86"/>
  <c r="H91"/>
  <c r="E93"/>
  <c r="F93"/>
  <c r="G93"/>
  <c r="G92"/>
  <c r="H94"/>
  <c r="H93"/>
  <c r="H95"/>
  <c r="E96"/>
  <c r="E92"/>
  <c r="F96"/>
  <c r="G96"/>
  <c r="H97"/>
  <c r="H98"/>
  <c r="H96"/>
  <c r="E99"/>
  <c r="F99"/>
  <c r="F92"/>
  <c r="G99"/>
  <c r="H100"/>
  <c r="H101"/>
  <c r="H99"/>
  <c r="E102"/>
  <c r="F102"/>
  <c r="G102"/>
  <c r="H103"/>
  <c r="H102"/>
  <c r="H104"/>
  <c r="H106"/>
  <c r="H107"/>
  <c r="E109"/>
  <c r="F109"/>
  <c r="G109"/>
  <c r="H110"/>
  <c r="H109"/>
  <c r="H111"/>
  <c r="E112"/>
  <c r="F112"/>
  <c r="G112"/>
  <c r="H113"/>
  <c r="H112"/>
  <c r="H114"/>
  <c r="E115"/>
  <c r="F115"/>
  <c r="G115"/>
  <c r="H121"/>
  <c r="H115"/>
  <c r="H122"/>
  <c r="E123"/>
  <c r="F123"/>
  <c r="G123"/>
  <c r="H124"/>
  <c r="H123"/>
  <c r="H125"/>
  <c r="H126"/>
  <c r="E129"/>
  <c r="E128"/>
  <c r="F129"/>
  <c r="G129"/>
  <c r="G128"/>
  <c r="H130"/>
  <c r="H129"/>
  <c r="H131"/>
  <c r="E132"/>
  <c r="F132"/>
  <c r="F128"/>
  <c r="G132"/>
  <c r="H133"/>
  <c r="H132"/>
  <c r="H134"/>
  <c r="E135"/>
  <c r="F135"/>
  <c r="G135"/>
  <c r="H136"/>
  <c r="H135"/>
  <c r="H137"/>
  <c r="E138"/>
  <c r="F138"/>
  <c r="G138"/>
  <c r="H139"/>
  <c r="H138"/>
  <c r="H140"/>
  <c r="E141"/>
  <c r="F141"/>
  <c r="G141"/>
  <c r="H142"/>
  <c r="H141"/>
  <c r="H143"/>
  <c r="E144"/>
  <c r="F144"/>
  <c r="G144"/>
  <c r="H145"/>
  <c r="H144"/>
  <c r="H146"/>
  <c r="E153"/>
  <c r="E152"/>
  <c r="F153"/>
  <c r="G153"/>
  <c r="G152"/>
  <c r="H154"/>
  <c r="H155"/>
  <c r="H153"/>
  <c r="E156"/>
  <c r="F156"/>
  <c r="F152"/>
  <c r="G156"/>
  <c r="H157"/>
  <c r="H156"/>
  <c r="H158"/>
  <c r="E159"/>
  <c r="F159"/>
  <c r="G159"/>
  <c r="H160"/>
  <c r="H159"/>
  <c r="H161"/>
  <c r="H162"/>
  <c r="H163"/>
  <c r="H152"/>
  <c r="F127"/>
  <c r="G127"/>
  <c r="E127"/>
  <c r="F89"/>
  <c r="E89"/>
  <c r="H92"/>
  <c r="H128"/>
  <c r="G89"/>
  <c r="F90"/>
  <c r="H90"/>
  <c r="H89"/>
  <c r="H127"/>
</calcChain>
</file>

<file path=xl/sharedStrings.xml><?xml version="1.0" encoding="utf-8"?>
<sst xmlns="http://schemas.openxmlformats.org/spreadsheetml/2006/main" count="896" uniqueCount="322">
  <si>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</si>
  <si>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</si>
  <si>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</si>
  <si>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</si>
  <si>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</si>
  <si>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</si>
  <si>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</si>
  <si>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</si>
  <si>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</si>
  <si>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</si>
  <si>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</si>
  <si>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</si>
  <si>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</si>
  <si>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</si>
  <si>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</si>
  <si>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</si>
  <si>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</si>
  <si>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</si>
  <si>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</si>
  <si>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</si>
  <si>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</si>
  <si>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</si>
  <si>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</si>
  <si>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</si>
  <si>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</si>
  <si>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</si>
  <si>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</si>
  <si>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</si>
  <si>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</si>
  <si>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</si>
  <si>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</si>
  <si>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</si>
  <si>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</si>
  <si>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</si>
  <si>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</si>
  <si>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</si>
  <si>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</si>
  <si>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</si>
  <si>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</si>
  <si>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</si>
  <si>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</si>
  <si>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</si>
  <si>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</si>
  <si>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</si>
  <si>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</si>
  <si>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</si>
  <si>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</si>
  <si>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</si>
  <si>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</si>
  <si>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</si>
  <si>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</si>
  <si>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</si>
  <si>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</si>
  <si>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</si>
  <si>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</si>
  <si>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</si>
  <si>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</si>
  <si>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</si>
  <si>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</si>
  <si>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</si>
  <si>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</si>
  <si>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</si>
  <si>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</si>
  <si>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</si>
  <si>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</si>
  <si>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</si>
  <si>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</si>
  <si>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</si>
  <si>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</si>
  <si>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</si>
  <si>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</si>
  <si>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</si>
  <si>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</si>
  <si>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</si>
  <si>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</si>
  <si>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</si>
  <si>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</si>
  <si>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</si>
  <si>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</si>
  <si>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</si>
  <si>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</si>
  <si>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</si>
  <si>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</si>
  <si>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</si>
  <si>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</si>
  <si>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</si>
  <si>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</si>
  <si>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</si>
  <si>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</si>
  <si>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</si>
  <si>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</si>
  <si>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</si>
  <si>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</si>
  <si>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</si>
  <si>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</si>
  <si>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</si>
  <si>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</si>
  <si>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</si>
  <si>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</si>
  <si>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</si>
  <si>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</si>
  <si>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</si>
  <si>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</si>
  <si>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</si>
  <si>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</si>
  <si>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</si>
  <si>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</si>
  <si>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</si>
  <si>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</si>
  <si>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</si>
  <si>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</si>
  <si>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</si>
  <si>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</si>
  <si>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</si>
  <si>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</si>
  <si>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</si>
  <si>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</si>
  <si>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</si>
  <si>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</si>
  <si>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</si>
  <si>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</si>
  <si>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</si>
  <si>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</si>
  <si>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</si>
  <si>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</si>
  <si>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</si>
  <si>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</si>
  <si>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</si>
  <si>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</si>
  <si>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</si>
  <si>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</si>
  <si>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</si>
  <si>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</si>
  <si>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</si>
  <si>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</si>
  <si>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</si>
  <si>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</si>
  <si>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</si>
  <si>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</si>
  <si>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</si>
  <si>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</si>
  <si>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</si>
  <si>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</si>
  <si>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</si>
  <si>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</si>
  <si>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</si>
  <si>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</si>
  <si>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</si>
  <si>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</si>
  <si>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</si>
  <si>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</si>
  <si>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</si>
  <si>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</si>
  <si>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</si>
  <si>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</si>
  <si>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</si>
  <si>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</si>
  <si>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</si>
  <si>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</si>
  <si>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</si>
  <si>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</si>
  <si>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</si>
  <si>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</si>
  <si>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</si>
  <si>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</si>
  <si>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</si>
  <si>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</si>
  <si>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</si>
  <si>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</si>
  <si>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</si>
  <si>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</si>
  <si>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</si>
  <si>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</si>
  <si>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</si>
  <si>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</si>
  <si>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</si>
  <si>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</si>
  <si>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</si>
  <si>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</si>
  <si>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</si>
  <si>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</si>
  <si>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</si>
  <si>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</si>
  <si>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</si>
  <si>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</si>
  <si>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</si>
  <si>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</si>
  <si>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</si>
  <si>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</si>
  <si>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</si>
  <si>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</si>
  <si>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</si>
  <si>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</si>
  <si>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</si>
  <si>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</si>
  <si>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</si>
  <si>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</si>
  <si>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</si>
  <si>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</si>
  <si>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</si>
  <si>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</si>
  <si>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</si>
  <si>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</si>
  <si>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</si>
  <si>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380</t>
  </si>
  <si>
    <t>Чистое поступление биологических активов</t>
  </si>
  <si>
    <t>381</t>
  </si>
  <si>
    <t>382</t>
  </si>
  <si>
    <t xml:space="preserve">    в том числе:
увеличение стоимости биологических активов</t>
  </si>
  <si>
    <t>уменьшение стоимости биологических активов</t>
  </si>
  <si>
    <t>396</t>
  </si>
  <si>
    <t>397</t>
  </si>
  <si>
    <t>395</t>
  </si>
  <si>
    <t>Чистое изменение затрат на биотрансформацию</t>
  </si>
  <si>
    <t xml:space="preserve"> в том числе:
увеличение затрат</t>
  </si>
  <si>
    <t>МБОУ - средняя общеобразовательная школа № 35 г. Белгорода</t>
  </si>
  <si>
    <t>01 января 2024 г.</t>
  </si>
  <si>
    <t>871</t>
  </si>
  <si>
    <t>Управление образования администрации города Белгорода</t>
  </si>
  <si>
    <t>45X</t>
  </si>
  <si>
    <t>35X</t>
  </si>
  <si>
    <t>5</t>
  </si>
  <si>
    <t>500</t>
  </si>
  <si>
    <t>01.01.2024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</si>
  <si>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</si>
  <si>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</si>
  <si>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</si>
  <si>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</si>
  <si>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</si>
  <si>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</si>
  <si>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</si>
  <si>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</si>
  <si>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</si>
  <si>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</si>
  <si>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</si>
  <si>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</si>
  <si>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</si>
  <si>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</si>
  <si>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</si>
  <si>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</si>
  <si>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</si>
  <si>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</si>
  <si>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</si>
  <si>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</si>
  <si>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</si>
  <si>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</si>
  <si>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</si>
  <si>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</si>
  <si>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</si>
  <si>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</si>
  <si>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</si>
  <si>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</si>
  <si>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</si>
  <si>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</si>
  <si>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</si>
  <si>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</si>
  <si>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</si>
  <si>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</si>
  <si>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</si>
  <si>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</si>
  <si>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</si>
  <si>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</si>
  <si>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</si>
  <si>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</si>
  <si>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</si>
  <si>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</si>
  <si>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</si>
  <si>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</si>
  <si>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</si>
  <si>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</si>
  <si>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</si>
  <si>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14701000001</t>
  </si>
  <si>
    <t>46X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</si>
  <si>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</si>
  <si>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</si>
  <si>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</si>
  <si>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</si>
  <si>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</si>
  <si>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</si>
  <si>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</si>
  <si>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</si>
  <si>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</si>
  <si>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</si>
  <si>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</si>
  <si>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</si>
  <si>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</si>
  <si>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</si>
  <si>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</si>
  <si>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</si>
  <si>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</si>
  <si>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Безвозмездные перечисления (передачи) текущего характера сектора государственного управления</t>
  </si>
  <si>
    <t>241</t>
  </si>
  <si>
    <t>221</t>
  </si>
  <si>
    <t>Услуги связи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</si>
  <si>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</si>
  <si>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</si>
  <si>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</si>
  <si>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</si>
  <si>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</si>
  <si>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</si>
  <si>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</si>
  <si>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</si>
  <si>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</si>
  <si>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</si>
  <si>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Прочие несоциальные выплаты персоналу в денежной форме</t>
  </si>
  <si>
    <t>212</t>
  </si>
  <si>
    <t>213</t>
  </si>
  <si>
    <t>Начисления на выплаты по оплате труда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</si>
  <si>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</si>
  <si>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</si>
  <si>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172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</si>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</sst>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">
    <numFmt numFmtId="172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72" fontId="26" fillId="25" borderId="14" xfId="0" applyNumberFormat="1" applyFont="1" applyFill="1" applyBorder="1" applyAlignment="1" applyProtection="1">
      <alignment horizontal="right"/>
    </xf>
    <xf numFmtId="172" fontId="26" fillId="0" borderId="14" xfId="0" applyNumberFormat="1" applyFont="1" applyBorder="1" applyAlignment="1" applyProtection="1">
      <alignment horizontal="right"/>
      <protection locked="0"/>
    </xf>
    <xf numFmtId="172" fontId="26" fillId="0" borderId="14" xfId="0" applyNumberFormat="1" applyFont="1" applyFill="1" applyBorder="1" applyAlignment="1" applyProtection="1">
      <alignment horizontal="right"/>
      <protection locked="0"/>
    </xf>
    <xf numFmtId="172" fontId="26" fillId="0" borderId="19" xfId="0" applyNumberFormat="1" applyFont="1" applyBorder="1" applyAlignment="1" applyProtection="1">
      <alignment horizontal="right"/>
      <protection locked="0"/>
    </xf>
    <xf numFmtId="172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5" borderId="29" xfId="0" applyNumberFormat="1" applyFont="1" applyFill="1" applyBorder="1" applyAlignment="1" applyProtection="1">
      <alignment horizontal="center" wrapText="1"/>
    </xf>
    <xf numFmtId="49" fontId="2" fillId="25" borderId="30" xfId="0" applyNumberFormat="1" applyFont="1" applyFill="1" applyBorder="1" applyAlignment="1" applyProtection="1">
      <alignment horizontal="center"/>
    </xf>
    <xf numFmtId="49" fontId="2" fillId="25" borderId="19" xfId="0" applyNumberFormat="1" applyFont="1" applyFill="1" applyBorder="1" applyAlignment="1" applyProtection="1">
      <alignment horizontal="center"/>
    </xf>
    <xf numFmtId="172" fontId="26" fillId="26" borderId="19" xfId="0" applyNumberFormat="1" applyFont="1" applyFill="1" applyBorder="1" applyAlignment="1" applyProtection="1">
      <alignment horizontal="right"/>
    </xf>
    <xf numFmtId="172" fontId="26" fillId="26" borderId="31" xfId="0" applyNumberFormat="1" applyFont="1" applyFill="1" applyBorder="1" applyAlignment="1" applyProtection="1">
      <alignment horizontal="right"/>
    </xf>
    <xf numFmtId="49" fontId="5" fillId="25" borderId="32" xfId="0" applyNumberFormat="1" applyFont="1" applyFill="1" applyBorder="1" applyAlignment="1" applyProtection="1">
      <alignment horizontal="left" wrapText="1"/>
    </xf>
    <xf numFmtId="49" fontId="2" fillId="25" borderId="33" xfId="0" applyNumberFormat="1" applyFont="1" applyFill="1" applyBorder="1" applyAlignment="1" applyProtection="1">
      <alignment horizontal="center"/>
    </xf>
    <xf numFmtId="49" fontId="2" fillId="25" borderId="14" xfId="0" applyNumberFormat="1" applyFont="1" applyFill="1" applyBorder="1" applyAlignment="1" applyProtection="1">
      <alignment horizontal="center"/>
    </xf>
    <xf numFmtId="172" fontId="26" fillId="27" borderId="14" xfId="0" applyNumberFormat="1" applyFont="1" applyFill="1" applyBorder="1" applyAlignment="1" applyProtection="1">
      <alignment horizontal="right"/>
    </xf>
    <xf numFmtId="172" fontId="26" fillId="27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72" fontId="26" fillId="0" borderId="14" xfId="0" applyNumberFormat="1" applyFont="1" applyBorder="1" applyAlignment="1" applyProtection="1">
      <alignment horizontal="right"/>
    </xf>
    <xf numFmtId="172" fontId="26" fillId="28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72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72" fontId="26" fillId="0" borderId="15" xfId="0" applyNumberFormat="1" applyFont="1" applyFill="1" applyBorder="1" applyAlignment="1" applyProtection="1">
      <alignment horizontal="right"/>
    </xf>
    <xf numFmtId="172" fontId="26" fillId="28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5" borderId="29" xfId="0" applyNumberFormat="1" applyFont="1" applyFill="1" applyBorder="1" applyAlignment="1" applyProtection="1">
      <alignment horizontal="left" wrapText="1"/>
    </xf>
    <xf numFmtId="172" fontId="2" fillId="27" borderId="19" xfId="0" applyNumberFormat="1" applyFont="1" applyFill="1" applyBorder="1" applyAlignment="1" applyProtection="1">
      <alignment horizontal="right"/>
    </xf>
    <xf numFmtId="172" fontId="2" fillId="27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72" fontId="2" fillId="0" borderId="14" xfId="0" applyNumberFormat="1" applyFont="1" applyFill="1" applyBorder="1" applyAlignment="1" applyProtection="1">
      <alignment horizontal="right"/>
    </xf>
    <xf numFmtId="172" fontId="2" fillId="28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72" fontId="2" fillId="0" borderId="14" xfId="0" applyNumberFormat="1" applyFont="1" applyBorder="1" applyAlignment="1" applyProtection="1">
      <alignment horizontal="right"/>
    </xf>
    <xf numFmtId="172" fontId="2" fillId="27" borderId="14" xfId="0" applyNumberFormat="1" applyFont="1" applyFill="1" applyBorder="1" applyAlignment="1" applyProtection="1">
      <alignment horizontal="right"/>
    </xf>
    <xf numFmtId="172" fontId="2" fillId="27" borderId="34" xfId="0" applyNumberFormat="1" applyFont="1" applyFill="1" applyBorder="1" applyAlignment="1" applyProtection="1">
      <alignment horizontal="right"/>
    </xf>
    <xf numFmtId="49" fontId="27" fillId="25" borderId="32" xfId="0" applyNumberFormat="1" applyFont="1" applyFill="1" applyBorder="1" applyAlignment="1" applyProtection="1">
      <alignment horizontal="center" wrapText="1"/>
    </xf>
    <xf numFmtId="172" fontId="2" fillId="26" borderId="14" xfId="0" applyNumberFormat="1" applyFont="1" applyFill="1" applyBorder="1" applyAlignment="1" applyProtection="1">
      <alignment horizontal="right"/>
    </xf>
    <xf numFmtId="172" fontId="2" fillId="26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72" fontId="2" fillId="0" borderId="15" xfId="0" applyNumberFormat="1" applyFont="1" applyBorder="1" applyAlignment="1" applyProtection="1">
      <alignment horizontal="right"/>
    </xf>
    <xf numFmtId="172" fontId="2" fillId="28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5" borderId="32" xfId="0" applyNumberFormat="1" applyFont="1" applyFill="1" applyBorder="1" applyAlignment="1" applyProtection="1">
      <alignment horizontal="center" wrapText="1"/>
    </xf>
    <xf numFmtId="172" fontId="2" fillId="29" borderId="14" xfId="0" applyNumberFormat="1" applyFont="1" applyFill="1" applyBorder="1" applyAlignment="1" applyProtection="1">
      <alignment horizontal="right"/>
    </xf>
    <xf numFmtId="172" fontId="2" fillId="29" borderId="34" xfId="0" applyNumberFormat="1" applyFont="1" applyFill="1" applyBorder="1" applyAlignment="1" applyProtection="1">
      <alignment horizontal="right"/>
    </xf>
    <xf numFmtId="49" fontId="2" fillId="25" borderId="32" xfId="0" applyNumberFormat="1" applyFont="1" applyFill="1" applyBorder="1" applyAlignment="1" applyProtection="1">
      <alignment horizontal="left" wrapText="1" indent="4"/>
    </xf>
    <xf numFmtId="49" fontId="25" fillId="25" borderId="32" xfId="0" applyNumberFormat="1" applyFont="1" applyFill="1" applyBorder="1" applyAlignment="1" applyProtection="1">
      <alignment horizontal="left" wrapText="1"/>
    </xf>
    <xf numFmtId="49" fontId="2" fillId="25" borderId="35" xfId="0" applyNumberFormat="1" applyFont="1" applyFill="1" applyBorder="1" applyAlignment="1" applyProtection="1">
      <alignment horizontal="center"/>
    </xf>
    <xf numFmtId="49" fontId="2" fillId="25" borderId="15" xfId="0" applyNumberFormat="1" applyFont="1" applyFill="1" applyBorder="1" applyAlignment="1" applyProtection="1">
      <alignment horizontal="center" vertical="center"/>
    </xf>
    <xf numFmtId="172" fontId="2" fillId="27" borderId="15" xfId="0" applyNumberFormat="1" applyFont="1" applyFill="1" applyBorder="1" applyAlignment="1" applyProtection="1">
      <alignment horizontal="right"/>
    </xf>
    <xf numFmtId="172" fontId="2" fillId="27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5" borderId="29" xfId="0" applyNumberFormat="1" applyFont="1" applyFill="1" applyBorder="1" applyAlignment="1" applyProtection="1">
      <alignment horizontal="left" wrapText="1" indent="4"/>
    </xf>
    <xf numFmtId="49" fontId="26" fillId="25" borderId="30" xfId="0" applyNumberFormat="1" applyFont="1" applyFill="1" applyBorder="1" applyAlignment="1" applyProtection="1">
      <alignment horizontal="center"/>
    </xf>
    <xf numFmtId="49" fontId="26" fillId="25" borderId="19" xfId="0" applyNumberFormat="1" applyFont="1" applyFill="1" applyBorder="1" applyAlignment="1" applyProtection="1">
      <alignment horizontal="center"/>
    </xf>
    <xf numFmtId="172" fontId="26" fillId="28" borderId="31" xfId="0" applyNumberFormat="1" applyFont="1" applyFill="1" applyBorder="1" applyAlignment="1" applyProtection="1">
      <alignment horizontal="right"/>
    </xf>
    <xf numFmtId="49" fontId="26" fillId="25" borderId="32" xfId="0" applyNumberFormat="1" applyFont="1" applyFill="1" applyBorder="1" applyAlignment="1" applyProtection="1">
      <alignment horizontal="left" wrapText="1" indent="4"/>
    </xf>
    <xf numFmtId="49" fontId="26" fillId="25" borderId="33" xfId="0" applyNumberFormat="1" applyFont="1" applyFill="1" applyBorder="1" applyAlignment="1" applyProtection="1">
      <alignment horizontal="center"/>
    </xf>
    <xf numFmtId="49" fontId="26" fillId="25" borderId="14" xfId="0" applyNumberFormat="1" applyFont="1" applyFill="1" applyBorder="1" applyAlignment="1" applyProtection="1">
      <alignment horizontal="center"/>
    </xf>
    <xf numFmtId="49" fontId="27" fillId="25" borderId="32" xfId="0" applyNumberFormat="1" applyFont="1" applyFill="1" applyBorder="1" applyAlignment="1" applyProtection="1">
      <alignment horizontal="left" wrapText="1"/>
    </xf>
    <xf numFmtId="172" fontId="26" fillId="29" borderId="14" xfId="0" applyNumberFormat="1" applyFont="1" applyFill="1" applyBorder="1" applyAlignment="1" applyProtection="1">
      <alignment horizontal="right"/>
    </xf>
    <xf numFmtId="172" fontId="26" fillId="29" borderId="34" xfId="0" applyNumberFormat="1" applyFont="1" applyFill="1" applyBorder="1" applyAlignment="1" applyProtection="1">
      <alignment horizontal="right"/>
    </xf>
    <xf numFmtId="49" fontId="28" fillId="25" borderId="32" xfId="0" applyNumberFormat="1" applyFont="1" applyFill="1" applyBorder="1" applyAlignment="1" applyProtection="1">
      <alignment horizontal="left" wrapText="1"/>
    </xf>
    <xf numFmtId="172" fontId="26" fillId="26" borderId="14" xfId="0" applyNumberFormat="1" applyFont="1" applyFill="1" applyBorder="1" applyAlignment="1" applyProtection="1">
      <alignment horizontal="right"/>
    </xf>
    <xf numFmtId="172" fontId="26" fillId="26" borderId="34" xfId="0" applyNumberFormat="1" applyFont="1" applyFill="1" applyBorder="1" applyAlignment="1" applyProtection="1">
      <alignment horizontal="right"/>
    </xf>
    <xf numFmtId="49" fontId="26" fillId="25" borderId="35" xfId="0" applyNumberFormat="1" applyFont="1" applyFill="1" applyBorder="1" applyAlignment="1" applyProtection="1">
      <alignment horizontal="center"/>
    </xf>
    <xf numFmtId="49" fontId="26" fillId="25" borderId="15" xfId="0" applyNumberFormat="1" applyFont="1" applyFill="1" applyBorder="1" applyAlignment="1" applyProtection="1">
      <alignment horizontal="center"/>
    </xf>
    <xf numFmtId="49" fontId="28" fillId="25" borderId="29" xfId="0" applyNumberFormat="1" applyFont="1" applyFill="1" applyBorder="1" applyAlignment="1" applyProtection="1">
      <alignment horizontal="center" wrapText="1"/>
    </xf>
    <xf numFmtId="172" fontId="2" fillId="26" borderId="19" xfId="0" applyNumberFormat="1" applyFont="1" applyFill="1" applyBorder="1" applyAlignment="1" applyProtection="1">
      <alignment horizontal="right"/>
    </xf>
    <xf numFmtId="172" fontId="2" fillId="26" borderId="31" xfId="0" applyNumberFormat="1" applyFont="1" applyFill="1" applyBorder="1" applyAlignment="1" applyProtection="1">
      <alignment horizontal="right"/>
    </xf>
    <xf numFmtId="49" fontId="2" fillId="25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5" borderId="38" xfId="0" applyNumberFormat="1" applyFont="1" applyFill="1" applyBorder="1" applyAlignment="1" applyProtection="1">
      <alignment horizontal="center"/>
    </xf>
    <xf numFmtId="49" fontId="2" fillId="25" borderId="21" xfId="0" applyNumberFormat="1" applyFont="1" applyFill="1" applyBorder="1" applyAlignment="1" applyProtection="1">
      <alignment horizontal="center"/>
    </xf>
    <xf numFmtId="172" fontId="2" fillId="27" borderId="21" xfId="0" applyNumberFormat="1" applyFont="1" applyFill="1" applyBorder="1" applyAlignment="1" applyProtection="1">
      <alignment horizontal="right"/>
      <protection locked="0"/>
    </xf>
    <xf numFmtId="172" fontId="2" fillId="27" borderId="39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72" fontId="2" fillId="24" borderId="14" xfId="0" applyNumberFormat="1" applyFont="1" applyFill="1" applyBorder="1" applyAlignment="1" applyProtection="1">
      <alignment horizontal="right"/>
      <protection locked="0"/>
    </xf>
    <xf numFmtId="172" fontId="2" fillId="30" borderId="34" xfId="0" applyNumberFormat="1" applyFont="1" applyFill="1" applyBorder="1" applyAlignment="1" applyProtection="1">
      <alignment horizontal="right"/>
    </xf>
    <xf numFmtId="0" fontId="2" fillId="24" borderId="0" xfId="0" applyFont="1" applyFill="1"/>
    <xf numFmtId="172" fontId="26" fillId="24" borderId="14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  <protection locked="0"/>
    </xf>
    <xf numFmtId="172" fontId="26" fillId="31" borderId="14" xfId="0" applyNumberFormat="1" applyFont="1" applyFill="1" applyBorder="1" applyAlignment="1" applyProtection="1">
      <alignment horizontal="right"/>
    </xf>
    <xf numFmtId="172" fontId="26" fillId="30" borderId="34" xfId="0" applyNumberFormat="1" applyFont="1" applyFill="1" applyBorder="1" applyAlignment="1" applyProtection="1">
      <alignment horizontal="right"/>
    </xf>
    <xf numFmtId="49" fontId="34" fillId="0" borderId="0" xfId="56" applyNumberFormat="1" applyFont="1" applyAlignment="1">
      <alignment horizontal="lef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51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30" fillId="24" borderId="49" xfId="0" applyFont="1" applyFill="1" applyBorder="1" applyAlignment="1">
      <alignment horizontal="right"/>
    </xf>
    <xf numFmtId="0" fontId="30" fillId="24" borderId="40" xfId="0" applyFont="1" applyFill="1" applyBorder="1" applyAlignment="1">
      <alignment horizontal="right"/>
    </xf>
    <xf numFmtId="0" fontId="30" fillId="24" borderId="42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49" fontId="32" fillId="24" borderId="40" xfId="0" applyNumberFormat="1" applyFont="1" applyFill="1" applyBorder="1" applyAlignment="1">
      <alignment horizontal="left" indent="1"/>
    </xf>
    <xf numFmtId="49" fontId="32" fillId="24" borderId="50" xfId="0" applyNumberFormat="1" applyFont="1" applyFill="1" applyBorder="1" applyAlignment="1">
      <alignment horizontal="left" indent="1"/>
    </xf>
    <xf numFmtId="14" fontId="32" fillId="24" borderId="0" xfId="0" applyNumberFormat="1" applyFont="1" applyFill="1" applyBorder="1" applyAlignment="1">
      <alignment horizontal="left" indent="1"/>
    </xf>
    <xf numFmtId="14" fontId="32" fillId="24" borderId="41" xfId="0" applyNumberFormat="1" applyFont="1" applyFill="1" applyBorder="1" applyAlignment="1">
      <alignment horizontal="left" indent="1"/>
    </xf>
    <xf numFmtId="49" fontId="32" fillId="24" borderId="0" xfId="0" applyNumberFormat="1" applyFont="1" applyFill="1" applyBorder="1" applyAlignment="1">
      <alignment horizontal="left" indent="1"/>
    </xf>
    <xf numFmtId="49" fontId="32" fillId="24" borderId="41" xfId="0" applyNumberFormat="1" applyFont="1" applyFill="1" applyBorder="1" applyAlignment="1">
      <alignment horizontal="left" indent="1"/>
    </xf>
    <xf numFmtId="0" fontId="31" fillId="24" borderId="40" xfId="0" applyFont="1" applyFill="1" applyBorder="1" applyAlignment="1">
      <alignment horizontal="center"/>
    </xf>
    <xf numFmtId="49" fontId="31" fillId="24" borderId="40" xfId="0" applyNumberFormat="1" applyFont="1" applyFill="1" applyBorder="1" applyAlignment="1">
      <alignment horizontal="left" indent="1"/>
    </xf>
    <xf numFmtId="0" fontId="30" fillId="24" borderId="43" xfId="0" applyFont="1" applyFill="1" applyBorder="1" applyAlignment="1">
      <alignment horizontal="right"/>
    </xf>
    <xf numFmtId="0" fontId="30" fillId="24" borderId="44" xfId="0" applyFont="1" applyFill="1" applyBorder="1" applyAlignment="1">
      <alignment horizontal="right"/>
    </xf>
    <xf numFmtId="49" fontId="32" fillId="24" borderId="44" xfId="0" applyNumberFormat="1" applyFont="1" applyFill="1" applyBorder="1" applyAlignment="1">
      <alignment horizontal="left" wrapText="1" indent="1"/>
    </xf>
    <xf numFmtId="49" fontId="32" fillId="24" borderId="45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4 2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pic>
      <xdr:nvPicPr>
        <xdr:cNvPr id="1025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290131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sp macro="" textlink="">
      <xdr:nvSpPr>
        <xdr:cNvPr id="2839" name="Рисунок 2"/>
        <xdr:cNvSpPr>
          <a:spLocks noChangeAspect="1"/>
        </xdr:cNvSpPr>
      </xdr:nvSpPr>
      <xdr:spPr bwMode="auto">
        <a:xfrm>
          <a:off x="5381625" y="290131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90"/>
  <sheetViews>
    <sheetView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8" t="s">
        <v>0</v>
      </c>
      <c r="C2" s="179"/>
      <c r="D2" s="179"/>
      <c r="E2" s="179"/>
      <c r="F2" s="179"/>
      <c r="G2" s="180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221</v>
      </c>
      <c r="J3" s="3" t="s">
        <v>133</v>
      </c>
    </row>
    <row r="4" spans="2:10">
      <c r="B4" s="4"/>
      <c r="C4" s="3" t="s">
        <v>110</v>
      </c>
      <c r="D4" s="181" t="s">
        <v>216</v>
      </c>
      <c r="E4" s="181"/>
      <c r="F4" s="3"/>
      <c r="G4" s="7" t="s">
        <v>106</v>
      </c>
      <c r="H4" s="37">
        <v>45292</v>
      </c>
      <c r="I4" s="6" t="s">
        <v>222</v>
      </c>
      <c r="J4" s="3" t="s">
        <v>135</v>
      </c>
    </row>
    <row r="5" spans="2:10" ht="25.5" customHeight="1">
      <c r="B5" s="5" t="s">
        <v>111</v>
      </c>
      <c r="C5" s="183" t="s">
        <v>215</v>
      </c>
      <c r="D5" s="183"/>
      <c r="E5" s="183"/>
      <c r="F5" s="183"/>
      <c r="G5" s="7" t="s">
        <v>107</v>
      </c>
      <c r="H5" s="36"/>
      <c r="I5" s="6" t="s">
        <v>223</v>
      </c>
      <c r="J5" s="3" t="s">
        <v>136</v>
      </c>
    </row>
    <row r="6" spans="2:10" ht="29.25" customHeight="1">
      <c r="B6" s="5" t="s">
        <v>112</v>
      </c>
      <c r="C6" s="177"/>
      <c r="D6" s="177"/>
      <c r="E6" s="177"/>
      <c r="F6" s="177"/>
      <c r="G6" s="7" t="s">
        <v>125</v>
      </c>
      <c r="H6" s="152">
        <v>3125017823</v>
      </c>
      <c r="I6" s="6"/>
      <c r="J6" s="3" t="s">
        <v>137</v>
      </c>
    </row>
    <row r="7" spans="2:10" ht="25.5" customHeight="1">
      <c r="B7" s="5" t="s">
        <v>113</v>
      </c>
      <c r="C7" s="177" t="s">
        <v>218</v>
      </c>
      <c r="D7" s="177"/>
      <c r="E7" s="177"/>
      <c r="F7" s="177"/>
      <c r="G7" s="7" t="s">
        <v>126</v>
      </c>
      <c r="H7" s="35" t="s">
        <v>271</v>
      </c>
      <c r="I7" s="6" t="s">
        <v>225</v>
      </c>
      <c r="J7" s="3" t="s">
        <v>138</v>
      </c>
    </row>
    <row r="8" spans="2:10">
      <c r="C8" s="182"/>
      <c r="D8" s="182"/>
      <c r="E8" s="182"/>
      <c r="F8" s="182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83"/>
      <c r="D9" s="183"/>
      <c r="E9" s="183"/>
      <c r="F9" s="183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3" t="s">
        <v>217</v>
      </c>
      <c r="I10" s="6" t="s">
        <v>224</v>
      </c>
      <c r="J10" s="3" t="s">
        <v>141</v>
      </c>
    </row>
    <row r="11" spans="2:10" ht="15.75" thickBot="1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74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5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76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246</v>
      </c>
      <c r="C17" s="70" t="s">
        <v>15</v>
      </c>
      <c r="D17" s="71" t="s">
        <v>16</v>
      </c>
      <c r="E17" s="72">
        <f>E18+E21+E24+E27+E31+E34+E42+E45</f>
        <v>5064716.4000000004</v>
      </c>
      <c r="F17" s="72">
        <f>F18+F21+F24+F27+F31+F34+F42+F45</f>
        <v>108662767.06999999</v>
      </c>
      <c r="G17" s="72">
        <f>G18+G21+G24+G27+G31+G34+G42+G45</f>
        <v>444027.27</v>
      </c>
      <c r="H17" s="73">
        <f>H18+H21+H24+H27+H31+H34+H42+H45</f>
        <v>114171510.73999999</v>
      </c>
    </row>
    <row r="18" spans="2:10" s="3" customFormat="1" ht="12">
      <c r="B18" s="74" t="s">
        <v>245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5"/>
      <c r="C19" s="166"/>
      <c r="D19" s="167"/>
      <c r="E19" s="168"/>
      <c r="F19" s="168"/>
      <c r="G19" s="164"/>
      <c r="H19" s="169">
        <f>SUM(E19:G19)</f>
        <v>0</v>
      </c>
      <c r="I19" s="163"/>
      <c r="J19" s="163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12">
      <c r="B21" s="74" t="s">
        <v>247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108000887.03</v>
      </c>
      <c r="G21" s="77">
        <f>SUM(G22:G23)</f>
        <v>266526.90000000002</v>
      </c>
      <c r="H21" s="78">
        <f>SUM(H22:H23)</f>
        <v>108267413.93000001</v>
      </c>
    </row>
    <row r="22" spans="2:10" s="3" customFormat="1" ht="11.25">
      <c r="B22" s="151" t="s">
        <v>321</v>
      </c>
      <c r="C22" s="79" t="s">
        <v>19</v>
      </c>
      <c r="D22" s="149" t="s">
        <v>320</v>
      </c>
      <c r="E22" s="50">
        <v>0</v>
      </c>
      <c r="F22" s="50">
        <v>108000887.03</v>
      </c>
      <c r="G22" s="50">
        <v>266526.90000000002</v>
      </c>
      <c r="H22" s="82">
        <f>SUM(E22:G22)</f>
        <v>108267413.93000001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12">
      <c r="B24" s="74" t="s">
        <v>248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159.37</v>
      </c>
      <c r="H24" s="78">
        <f>SUM(H25:H26)</f>
        <v>159.37</v>
      </c>
    </row>
    <row r="25" spans="2:10" s="3" customFormat="1" ht="22.5">
      <c r="B25" s="151" t="s">
        <v>319</v>
      </c>
      <c r="C25" s="79" t="s">
        <v>21</v>
      </c>
      <c r="D25" s="149" t="s">
        <v>318</v>
      </c>
      <c r="E25" s="48">
        <v>0</v>
      </c>
      <c r="F25" s="48">
        <v>0</v>
      </c>
      <c r="G25" s="49">
        <v>159.37</v>
      </c>
      <c r="H25" s="82">
        <f>SUM(E25:G25)</f>
        <v>159.37</v>
      </c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12">
      <c r="B27" s="74" t="s">
        <v>249</v>
      </c>
      <c r="C27" s="75" t="s">
        <v>23</v>
      </c>
      <c r="D27" s="76" t="s">
        <v>24</v>
      </c>
      <c r="E27" s="77">
        <f>SUM(E28:E30)</f>
        <v>2920543.9</v>
      </c>
      <c r="F27" s="77">
        <f>SUM(F28:F30)</f>
        <v>0</v>
      </c>
      <c r="G27" s="77">
        <f>SUM(G28:G30)</f>
        <v>115800</v>
      </c>
      <c r="H27" s="78">
        <f>SUM(H28:H30)</f>
        <v>3036343.9</v>
      </c>
    </row>
    <row r="28" spans="2:10" s="3" customFormat="1" ht="22.5">
      <c r="B28" s="151" t="s">
        <v>314</v>
      </c>
      <c r="C28" s="79" t="s">
        <v>23</v>
      </c>
      <c r="D28" s="149" t="s">
        <v>315</v>
      </c>
      <c r="E28" s="50">
        <v>2920543.9</v>
      </c>
      <c r="F28" s="48">
        <v>0</v>
      </c>
      <c r="G28" s="50">
        <v>0</v>
      </c>
      <c r="H28" s="82">
        <f>SUM(E28:G28)</f>
        <v>2920543.9</v>
      </c>
    </row>
    <row r="29" spans="2:10" s="3" customFormat="1" ht="33.75">
      <c r="B29" s="151" t="s">
        <v>316</v>
      </c>
      <c r="C29" s="79" t="s">
        <v>23</v>
      </c>
      <c r="D29" s="149" t="s">
        <v>317</v>
      </c>
      <c r="E29" s="50">
        <v>0</v>
      </c>
      <c r="F29" s="48">
        <v>0</v>
      </c>
      <c r="G29" s="50">
        <v>115800</v>
      </c>
      <c r="H29" s="82">
        <f>SUM(E29:G29)</f>
        <v>115800</v>
      </c>
    </row>
    <row r="30" spans="2:10" s="3" customFormat="1" ht="11.25" hidden="1">
      <c r="B30" s="83"/>
      <c r="C30" s="79"/>
      <c r="D30" s="80"/>
      <c r="E30" s="84"/>
      <c r="F30" s="48"/>
      <c r="G30" s="84"/>
      <c r="H30" s="82"/>
    </row>
    <row r="31" spans="2:10" s="3" customFormat="1" ht="12">
      <c r="B31" s="74" t="s">
        <v>274</v>
      </c>
      <c r="C31" s="75" t="s">
        <v>172</v>
      </c>
      <c r="D31" s="76" t="s">
        <v>30</v>
      </c>
      <c r="E31" s="77">
        <f>SUM(E32:E33)</f>
        <v>2144172.5</v>
      </c>
      <c r="F31" s="77">
        <f>SUM(F32:F33)</f>
        <v>0</v>
      </c>
      <c r="G31" s="77">
        <f>SUM(G32:G33)</f>
        <v>0</v>
      </c>
      <c r="H31" s="78">
        <f>SUM(H32:H33)</f>
        <v>2144172.5</v>
      </c>
    </row>
    <row r="32" spans="2:10" s="3" customFormat="1" ht="22.5">
      <c r="B32" s="151" t="s">
        <v>312</v>
      </c>
      <c r="C32" s="79" t="s">
        <v>172</v>
      </c>
      <c r="D32" s="149" t="s">
        <v>313</v>
      </c>
      <c r="E32" s="50">
        <v>2144172.5</v>
      </c>
      <c r="F32" s="50">
        <v>0</v>
      </c>
      <c r="G32" s="50">
        <v>0</v>
      </c>
      <c r="H32" s="82">
        <f>SUM(E32:G32)</f>
        <v>2144172.5</v>
      </c>
    </row>
    <row r="33" spans="2:10" s="3" customFormat="1" ht="11.25" hidden="1">
      <c r="B33" s="83"/>
      <c r="C33" s="79"/>
      <c r="D33" s="80"/>
      <c r="E33" s="84"/>
      <c r="F33" s="84"/>
      <c r="G33" s="84"/>
      <c r="H33" s="82"/>
    </row>
    <row r="34" spans="2:10" s="3" customFormat="1" ht="12">
      <c r="B34" s="74" t="s">
        <v>250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-343448.87</v>
      </c>
      <c r="G34" s="77">
        <f>SUM(G35:G36)</f>
        <v>61541</v>
      </c>
      <c r="H34" s="78">
        <f>SUM(H35:H36)</f>
        <v>-281907.87</v>
      </c>
    </row>
    <row r="35" spans="2:10" s="3" customFormat="1" ht="11.25">
      <c r="B35" s="151" t="s">
        <v>311</v>
      </c>
      <c r="C35" s="79" t="s">
        <v>25</v>
      </c>
      <c r="D35" s="149" t="s">
        <v>310</v>
      </c>
      <c r="E35" s="50">
        <v>0</v>
      </c>
      <c r="F35" s="49">
        <v>-343448.87</v>
      </c>
      <c r="G35" s="49">
        <v>61541</v>
      </c>
      <c r="H35" s="82">
        <f>SUM(E35:G35)</f>
        <v>-281907.87</v>
      </c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>
      <c r="B38" s="53"/>
      <c r="C38" s="54" t="s">
        <v>4</v>
      </c>
      <c r="D38" s="174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>
      <c r="B39" s="58" t="s">
        <v>7</v>
      </c>
      <c r="C39" s="59" t="s">
        <v>8</v>
      </c>
      <c r="D39" s="175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>
      <c r="B40" s="63"/>
      <c r="C40" s="59" t="s">
        <v>11</v>
      </c>
      <c r="D40" s="176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>
      <c r="B42" s="93" t="s">
        <v>251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58"/>
      <c r="C43" s="159"/>
      <c r="D43" s="160"/>
      <c r="E43" s="161"/>
      <c r="F43" s="161"/>
      <c r="G43" s="161"/>
      <c r="H43" s="162">
        <f>SUM(E43:G43)</f>
        <v>0</v>
      </c>
      <c r="I43" s="163"/>
      <c r="J43" s="163"/>
    </row>
    <row r="44" spans="2:10" s="3" customFormat="1" ht="11.25" hidden="1">
      <c r="B44" s="101"/>
      <c r="C44" s="97"/>
      <c r="D44" s="98"/>
      <c r="E44" s="102"/>
      <c r="F44" s="99"/>
      <c r="G44" s="99"/>
      <c r="H44" s="100"/>
    </row>
    <row r="45" spans="2:10" s="3" customFormat="1" ht="24">
      <c r="B45" s="74" t="s">
        <v>252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1005328.91</v>
      </c>
      <c r="G45" s="103">
        <f>SUM(G46:G47)</f>
        <v>0</v>
      </c>
      <c r="H45" s="104">
        <f>SUM(H46:H47)</f>
        <v>1005328.91</v>
      </c>
    </row>
    <row r="46" spans="2:10" s="3" customFormat="1" ht="33.75">
      <c r="B46" s="96" t="s">
        <v>309</v>
      </c>
      <c r="C46" s="97" t="s">
        <v>173</v>
      </c>
      <c r="D46" s="150" t="s">
        <v>308</v>
      </c>
      <c r="E46" s="39">
        <v>0</v>
      </c>
      <c r="F46" s="39">
        <v>1005328.91</v>
      </c>
      <c r="G46" s="39">
        <v>0</v>
      </c>
      <c r="H46" s="100">
        <f>SUM(E46:G46)</f>
        <v>1005328.91</v>
      </c>
    </row>
    <row r="47" spans="2:10" s="3" customFormat="1" ht="11.25" hidden="1">
      <c r="B47" s="101"/>
      <c r="C47" s="97"/>
      <c r="D47" s="98"/>
      <c r="E47" s="102"/>
      <c r="F47" s="99"/>
      <c r="G47" s="99"/>
      <c r="H47" s="100"/>
    </row>
    <row r="48" spans="2:10" s="3" customFormat="1" ht="24">
      <c r="B48" s="105" t="s">
        <v>253</v>
      </c>
      <c r="C48" s="75" t="s">
        <v>24</v>
      </c>
      <c r="D48" s="76" t="s">
        <v>29</v>
      </c>
      <c r="E48" s="106">
        <f>E49+E54+E61+E64+E67+E70+E74+E78+E86</f>
        <v>2960643.9</v>
      </c>
      <c r="F48" s="106">
        <f>F49+F54+F61+F64+F67+F70+F74+F78+F86</f>
        <v>102893891.44</v>
      </c>
      <c r="G48" s="106">
        <f>G49+G54+G61+G64+G67+G70+G74+G78+G86</f>
        <v>356894.42</v>
      </c>
      <c r="H48" s="107">
        <f>H49+H54+H61+H64+H67+H70+H74+H78+H86</f>
        <v>106211429.76000001</v>
      </c>
    </row>
    <row r="49" spans="2:10" s="3" customFormat="1" ht="12">
      <c r="B49" s="74" t="s">
        <v>243</v>
      </c>
      <c r="C49" s="75" t="s">
        <v>30</v>
      </c>
      <c r="D49" s="76" t="s">
        <v>31</v>
      </c>
      <c r="E49" s="103">
        <f>SUM(E50:E53)</f>
        <v>611370</v>
      </c>
      <c r="F49" s="103">
        <f>SUM(F50:F53)</f>
        <v>70387602.209999993</v>
      </c>
      <c r="G49" s="103">
        <f>SUM(G50:G53)</f>
        <v>0</v>
      </c>
      <c r="H49" s="104">
        <f>SUM(H50:H53)</f>
        <v>70998972.209999993</v>
      </c>
    </row>
    <row r="50" spans="2:10" s="3" customFormat="1" ht="11.25">
      <c r="B50" s="96" t="s">
        <v>303</v>
      </c>
      <c r="C50" s="97" t="s">
        <v>30</v>
      </c>
      <c r="D50" s="150" t="s">
        <v>302</v>
      </c>
      <c r="E50" s="33">
        <v>457887.86</v>
      </c>
      <c r="F50" s="33">
        <v>52266449.5</v>
      </c>
      <c r="G50" s="33">
        <v>0</v>
      </c>
      <c r="H50" s="100">
        <f>SUM(E50:G50)</f>
        <v>52724337.359999999</v>
      </c>
    </row>
    <row r="51" spans="2:10" s="3" customFormat="1" ht="11.25">
      <c r="B51" s="96" t="s">
        <v>304</v>
      </c>
      <c r="C51" s="97" t="s">
        <v>30</v>
      </c>
      <c r="D51" s="150" t="s">
        <v>305</v>
      </c>
      <c r="E51" s="33">
        <v>15200</v>
      </c>
      <c r="F51" s="33">
        <v>0</v>
      </c>
      <c r="G51" s="33">
        <v>0</v>
      </c>
      <c r="H51" s="100">
        <f>SUM(E51:G51)</f>
        <v>15200</v>
      </c>
    </row>
    <row r="52" spans="2:10" s="3" customFormat="1" ht="11.25">
      <c r="B52" s="96" t="s">
        <v>307</v>
      </c>
      <c r="C52" s="97" t="s">
        <v>30</v>
      </c>
      <c r="D52" s="150" t="s">
        <v>306</v>
      </c>
      <c r="E52" s="33">
        <v>138282.14000000001</v>
      </c>
      <c r="F52" s="33">
        <v>18121152.710000001</v>
      </c>
      <c r="G52" s="33">
        <v>0</v>
      </c>
      <c r="H52" s="100">
        <f>SUM(E52:G52)</f>
        <v>18259434.850000001</v>
      </c>
    </row>
    <row r="53" spans="2:10" s="3" customFormat="1" ht="12.2" hidden="1" customHeight="1">
      <c r="B53" s="101"/>
      <c r="C53" s="97"/>
      <c r="D53" s="98"/>
      <c r="E53" s="102"/>
      <c r="F53" s="102"/>
      <c r="G53" s="102"/>
      <c r="H53" s="100"/>
    </row>
    <row r="54" spans="2:10" s="3" customFormat="1" ht="12">
      <c r="B54" s="74" t="s">
        <v>244</v>
      </c>
      <c r="C54" s="75" t="s">
        <v>26</v>
      </c>
      <c r="D54" s="76" t="s">
        <v>32</v>
      </c>
      <c r="E54" s="103">
        <f>SUM(E55:E60)</f>
        <v>2282528.9</v>
      </c>
      <c r="F54" s="103">
        <f>SUM(F55:F60)</f>
        <v>17819083.440000001</v>
      </c>
      <c r="G54" s="103">
        <f>SUM(G55:G60)</f>
        <v>240193.36</v>
      </c>
      <c r="H54" s="104">
        <f>SUM(H55:H60)</f>
        <v>20341805.699999999</v>
      </c>
    </row>
    <row r="55" spans="2:10" s="3" customFormat="1" ht="11.25">
      <c r="B55" s="96" t="s">
        <v>293</v>
      </c>
      <c r="C55" s="97" t="s">
        <v>26</v>
      </c>
      <c r="D55" s="150" t="s">
        <v>292</v>
      </c>
      <c r="E55" s="33">
        <v>0</v>
      </c>
      <c r="F55" s="33">
        <v>21186.01</v>
      </c>
      <c r="G55" s="33">
        <v>0</v>
      </c>
      <c r="H55" s="100">
        <f>SUM(E55:G55)</f>
        <v>21186.01</v>
      </c>
    </row>
    <row r="56" spans="2:10" s="3" customFormat="1" ht="11.25">
      <c r="B56" s="96" t="s">
        <v>294</v>
      </c>
      <c r="C56" s="97" t="s">
        <v>26</v>
      </c>
      <c r="D56" s="150" t="s">
        <v>295</v>
      </c>
      <c r="E56" s="33">
        <v>0</v>
      </c>
      <c r="F56" s="33">
        <v>2272225.5499999998</v>
      </c>
      <c r="G56" s="33">
        <v>0</v>
      </c>
      <c r="H56" s="100">
        <f>SUM(E56:G56)</f>
        <v>2272225.5499999998</v>
      </c>
    </row>
    <row r="57" spans="2:10" s="3" customFormat="1" ht="11.25">
      <c r="B57" s="96" t="s">
        <v>297</v>
      </c>
      <c r="C57" s="97" t="s">
        <v>26</v>
      </c>
      <c r="D57" s="150" t="s">
        <v>296</v>
      </c>
      <c r="E57" s="33">
        <v>671600</v>
      </c>
      <c r="F57" s="33">
        <v>686964.47</v>
      </c>
      <c r="G57" s="33">
        <v>141.62</v>
      </c>
      <c r="H57" s="100">
        <f>SUM(E57:G57)</f>
        <v>1358706.09</v>
      </c>
    </row>
    <row r="58" spans="2:10" s="3" customFormat="1" ht="11.25">
      <c r="B58" s="96" t="s">
        <v>298</v>
      </c>
      <c r="C58" s="97" t="s">
        <v>26</v>
      </c>
      <c r="D58" s="150" t="s">
        <v>299</v>
      </c>
      <c r="E58" s="33">
        <v>1610928.9</v>
      </c>
      <c r="F58" s="33">
        <v>14838350.15</v>
      </c>
      <c r="G58" s="33">
        <v>240051.74</v>
      </c>
      <c r="H58" s="100">
        <f>SUM(E58:G58)</f>
        <v>16689330.789999999</v>
      </c>
    </row>
    <row r="59" spans="2:10" s="3" customFormat="1" ht="11.25">
      <c r="B59" s="96" t="s">
        <v>300</v>
      </c>
      <c r="C59" s="97" t="s">
        <v>26</v>
      </c>
      <c r="D59" s="150" t="s">
        <v>301</v>
      </c>
      <c r="E59" s="33">
        <v>0</v>
      </c>
      <c r="F59" s="33">
        <v>357.26</v>
      </c>
      <c r="G59" s="33">
        <v>0</v>
      </c>
      <c r="H59" s="100">
        <f>SUM(E59:G59)</f>
        <v>357.26</v>
      </c>
    </row>
    <row r="60" spans="2:10" s="3" customFormat="1" ht="12.2" hidden="1" customHeight="1">
      <c r="B60" s="101"/>
      <c r="C60" s="97"/>
      <c r="D60" s="98"/>
      <c r="E60" s="102"/>
      <c r="F60" s="102"/>
      <c r="G60" s="102"/>
      <c r="H60" s="100"/>
    </row>
    <row r="61" spans="2:10" s="3" customFormat="1" ht="12">
      <c r="B61" s="74" t="s">
        <v>254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>
      <c r="B62" s="158"/>
      <c r="C62" s="159"/>
      <c r="D62" s="160"/>
      <c r="E62" s="164"/>
      <c r="F62" s="161"/>
      <c r="G62" s="161"/>
      <c r="H62" s="162">
        <f>SUM(E62:G62)</f>
        <v>0</v>
      </c>
      <c r="I62" s="163"/>
      <c r="J62" s="163"/>
    </row>
    <row r="63" spans="2:10" s="3" customFormat="1" ht="11.25" hidden="1">
      <c r="B63" s="101"/>
      <c r="C63" s="97"/>
      <c r="D63" s="98"/>
      <c r="E63" s="99"/>
      <c r="F63" s="99"/>
      <c r="G63" s="99"/>
      <c r="H63" s="100"/>
    </row>
    <row r="64" spans="2:10" s="3" customFormat="1" ht="12">
      <c r="B64" s="74" t="s">
        <v>255</v>
      </c>
      <c r="C64" s="75" t="s">
        <v>31</v>
      </c>
      <c r="D64" s="76" t="s">
        <v>35</v>
      </c>
      <c r="E64" s="103">
        <f>SUM(E65:E66)</f>
        <v>40100</v>
      </c>
      <c r="F64" s="103">
        <f>SUM(F65:F66)</f>
        <v>8996.0499999999993</v>
      </c>
      <c r="G64" s="103">
        <f>SUM(G65:G66)</f>
        <v>0</v>
      </c>
      <c r="H64" s="104">
        <f>SUM(H65:H66)</f>
        <v>49096.05</v>
      </c>
    </row>
    <row r="65" spans="2:10" s="3" customFormat="1" ht="22.5">
      <c r="B65" s="96" t="s">
        <v>290</v>
      </c>
      <c r="C65" s="97" t="s">
        <v>31</v>
      </c>
      <c r="D65" s="150" t="s">
        <v>291</v>
      </c>
      <c r="E65" s="33">
        <v>40100</v>
      </c>
      <c r="F65" s="33">
        <v>8996.0499999999993</v>
      </c>
      <c r="G65" s="33">
        <v>0</v>
      </c>
      <c r="H65" s="100">
        <f>SUM(E65:G65)</f>
        <v>49096.05</v>
      </c>
    </row>
    <row r="66" spans="2:10" s="3" customFormat="1" ht="11.25" hidden="1">
      <c r="B66" s="101"/>
      <c r="C66" s="97"/>
      <c r="D66" s="98"/>
      <c r="E66" s="102"/>
      <c r="F66" s="102"/>
      <c r="G66" s="102"/>
      <c r="H66" s="100"/>
    </row>
    <row r="67" spans="2:10" s="3" customFormat="1" ht="12">
      <c r="B67" s="74" t="s">
        <v>256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>
      <c r="B68" s="158"/>
      <c r="C68" s="159"/>
      <c r="D68" s="160"/>
      <c r="E68" s="161"/>
      <c r="F68" s="161"/>
      <c r="G68" s="161"/>
      <c r="H68" s="162">
        <f>SUM(E68:G68)</f>
        <v>0</v>
      </c>
      <c r="I68" s="163"/>
      <c r="J68" s="163"/>
    </row>
    <row r="69" spans="2:10" s="3" customFormat="1" ht="11.25" hidden="1">
      <c r="B69" s="101"/>
      <c r="C69" s="97"/>
      <c r="D69" s="98"/>
      <c r="E69" s="102"/>
      <c r="F69" s="102"/>
      <c r="G69" s="102"/>
      <c r="H69" s="100"/>
    </row>
    <row r="70" spans="2:10" s="3" customFormat="1" ht="12">
      <c r="B70" s="74" t="s">
        <v>257</v>
      </c>
      <c r="C70" s="75" t="s">
        <v>35</v>
      </c>
      <c r="D70" s="76" t="s">
        <v>37</v>
      </c>
      <c r="E70" s="103">
        <f>SUM(E71:E73)</f>
        <v>0</v>
      </c>
      <c r="F70" s="103">
        <f>SUM(F71:F73)</f>
        <v>186895.77</v>
      </c>
      <c r="G70" s="103">
        <f>SUM(G71:G73)</f>
        <v>0</v>
      </c>
      <c r="H70" s="103">
        <f>SUM(H71:H73)</f>
        <v>186895.77</v>
      </c>
    </row>
    <row r="71" spans="2:10" s="3" customFormat="1" ht="11.25">
      <c r="B71" s="96" t="s">
        <v>287</v>
      </c>
      <c r="C71" s="97" t="s">
        <v>35</v>
      </c>
      <c r="D71" s="150" t="s">
        <v>286</v>
      </c>
      <c r="E71" s="33">
        <v>0</v>
      </c>
      <c r="F71" s="33">
        <v>10178.36</v>
      </c>
      <c r="G71" s="33">
        <v>0</v>
      </c>
      <c r="H71" s="100">
        <f>SUM(E71:G71)</f>
        <v>10178.36</v>
      </c>
    </row>
    <row r="72" spans="2:10" s="3" customFormat="1" ht="11.25">
      <c r="B72" s="96" t="s">
        <v>289</v>
      </c>
      <c r="C72" s="97" t="s">
        <v>35</v>
      </c>
      <c r="D72" s="150" t="s">
        <v>288</v>
      </c>
      <c r="E72" s="33">
        <v>0</v>
      </c>
      <c r="F72" s="33">
        <v>176717.41</v>
      </c>
      <c r="G72" s="33">
        <v>0</v>
      </c>
      <c r="H72" s="100">
        <f>SUM(E72:G72)</f>
        <v>176717.41</v>
      </c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12">
      <c r="B74" s="74" t="s">
        <v>258</v>
      </c>
      <c r="C74" s="75" t="s">
        <v>36</v>
      </c>
      <c r="D74" s="76" t="s">
        <v>40</v>
      </c>
      <c r="E74" s="103">
        <f>SUM(E75:E77)</f>
        <v>26645</v>
      </c>
      <c r="F74" s="103">
        <f>SUM(F75:F77)</f>
        <v>14012980.640000001</v>
      </c>
      <c r="G74" s="103">
        <f>SUM(G75:G77)</f>
        <v>116701.06</v>
      </c>
      <c r="H74" s="104">
        <f>SUM(H75:H77)</f>
        <v>14156326.699999999</v>
      </c>
    </row>
    <row r="75" spans="2:10" s="3" customFormat="1" ht="11.25">
      <c r="B75" s="96" t="s">
        <v>282</v>
      </c>
      <c r="C75" s="97" t="s">
        <v>36</v>
      </c>
      <c r="D75" s="150" t="s">
        <v>283</v>
      </c>
      <c r="E75" s="33">
        <v>0</v>
      </c>
      <c r="F75" s="33">
        <v>10897461.460000001</v>
      </c>
      <c r="G75" s="33">
        <v>99230</v>
      </c>
      <c r="H75" s="100">
        <f>SUM(E75:G75)</f>
        <v>10996691.460000001</v>
      </c>
    </row>
    <row r="76" spans="2:10" s="3" customFormat="1" ht="11.25">
      <c r="B76" s="96" t="s">
        <v>284</v>
      </c>
      <c r="C76" s="97" t="s">
        <v>36</v>
      </c>
      <c r="D76" s="150" t="s">
        <v>285</v>
      </c>
      <c r="E76" s="33">
        <v>26645</v>
      </c>
      <c r="F76" s="33">
        <v>3115519.18</v>
      </c>
      <c r="G76" s="33">
        <v>17471.060000000001</v>
      </c>
      <c r="H76" s="100">
        <f>SUM(E76:G76)</f>
        <v>3159635.24</v>
      </c>
    </row>
    <row r="77" spans="2:10" s="3" customFormat="1" ht="12.2" hidden="1" customHeight="1">
      <c r="B77" s="101"/>
      <c r="C77" s="97"/>
      <c r="D77" s="98"/>
      <c r="E77" s="102"/>
      <c r="F77" s="102"/>
      <c r="G77" s="102"/>
      <c r="H77" s="100"/>
    </row>
    <row r="78" spans="2:10" s="3" customFormat="1" ht="24">
      <c r="B78" s="74" t="s">
        <v>259</v>
      </c>
      <c r="C78" s="75" t="s">
        <v>37</v>
      </c>
      <c r="D78" s="76" t="s">
        <v>174</v>
      </c>
      <c r="E78" s="103">
        <f>SUM(E79:E80)</f>
        <v>0</v>
      </c>
      <c r="F78" s="103">
        <f>SUM(F79:F80)</f>
        <v>71427.33</v>
      </c>
      <c r="G78" s="103">
        <f>SUM(G79:G80)</f>
        <v>0</v>
      </c>
      <c r="H78" s="104">
        <f>SUM(H79:H80)</f>
        <v>71427.33</v>
      </c>
    </row>
    <row r="79" spans="2:10" s="3" customFormat="1" ht="22.5">
      <c r="B79" s="96" t="s">
        <v>280</v>
      </c>
      <c r="C79" s="97" t="s">
        <v>37</v>
      </c>
      <c r="D79" s="150" t="s">
        <v>281</v>
      </c>
      <c r="E79" s="33">
        <v>0</v>
      </c>
      <c r="F79" s="33">
        <v>71427.33</v>
      </c>
      <c r="G79" s="33">
        <v>0</v>
      </c>
      <c r="H79" s="100">
        <f>SUM(E79:G79)</f>
        <v>71427.33</v>
      </c>
    </row>
    <row r="80" spans="2:10" s="3" customFormat="1" ht="0.75" customHeight="1" thickBot="1">
      <c r="B80" s="101"/>
      <c r="C80" s="108"/>
      <c r="D80" s="109"/>
      <c r="E80" s="110"/>
      <c r="F80" s="110"/>
      <c r="G80" s="110"/>
      <c r="H80" s="111"/>
    </row>
    <row r="81" spans="2:8" s="3" customFormat="1" ht="12.2" customHeight="1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2" customHeight="1">
      <c r="B82" s="112"/>
      <c r="C82" s="54" t="s">
        <v>4</v>
      </c>
      <c r="D82" s="174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2" customHeight="1">
      <c r="B83" s="59" t="s">
        <v>7</v>
      </c>
      <c r="C83" s="59" t="s">
        <v>8</v>
      </c>
      <c r="D83" s="175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2" customHeight="1">
      <c r="B84" s="113"/>
      <c r="C84" s="114" t="s">
        <v>11</v>
      </c>
      <c r="D84" s="176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2" customHeight="1" thickBot="1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12">
      <c r="B86" s="93" t="s">
        <v>275</v>
      </c>
      <c r="C86" s="70" t="s">
        <v>40</v>
      </c>
      <c r="D86" s="71" t="s">
        <v>38</v>
      </c>
      <c r="E86" s="94">
        <f>SUM(E87:E88)</f>
        <v>0</v>
      </c>
      <c r="F86" s="94">
        <f>SUM(F87:F88)</f>
        <v>406906</v>
      </c>
      <c r="G86" s="94">
        <f>SUM(G87:G88)</f>
        <v>0</v>
      </c>
      <c r="H86" s="95">
        <f>SUM(H87:H88)</f>
        <v>406906</v>
      </c>
    </row>
    <row r="87" spans="2:8" s="3" customFormat="1" ht="11.25">
      <c r="B87" s="96" t="s">
        <v>278</v>
      </c>
      <c r="C87" s="97" t="s">
        <v>40</v>
      </c>
      <c r="D87" s="150" t="s">
        <v>279</v>
      </c>
      <c r="E87" s="33">
        <v>0</v>
      </c>
      <c r="F87" s="33">
        <v>406906</v>
      </c>
      <c r="G87" s="33">
        <v>0</v>
      </c>
      <c r="H87" s="100">
        <f>SUM(E87:G87)</f>
        <v>406906</v>
      </c>
    </row>
    <row r="88" spans="2:8" s="3" customFormat="1" ht="12.2" hidden="1" customHeight="1">
      <c r="B88" s="96"/>
      <c r="C88" s="97"/>
      <c r="D88" s="98"/>
      <c r="E88" s="102"/>
      <c r="F88" s="102"/>
      <c r="G88" s="102"/>
      <c r="H88" s="100"/>
    </row>
    <row r="89" spans="2:8" s="3" customFormat="1" ht="11.25">
      <c r="B89" s="120" t="s">
        <v>260</v>
      </c>
      <c r="C89" s="75" t="s">
        <v>41</v>
      </c>
      <c r="D89" s="76"/>
      <c r="E89" s="103">
        <f>E92+E127</f>
        <v>2104072.5</v>
      </c>
      <c r="F89" s="103">
        <f>F92+F127</f>
        <v>5768875.6299999999</v>
      </c>
      <c r="G89" s="103">
        <f>G92+G127</f>
        <v>87132.85</v>
      </c>
      <c r="H89" s="104">
        <f>H92+H127</f>
        <v>7960080.9800000004</v>
      </c>
    </row>
    <row r="90" spans="2:8" s="3" customFormat="1" ht="12">
      <c r="B90" s="74" t="s">
        <v>261</v>
      </c>
      <c r="C90" s="75" t="s">
        <v>42</v>
      </c>
      <c r="D90" s="76"/>
      <c r="E90" s="121">
        <f>E17-E48</f>
        <v>2104072.5</v>
      </c>
      <c r="F90" s="121">
        <f>F17-F48</f>
        <v>5768875.6299999999</v>
      </c>
      <c r="G90" s="121">
        <f>G17-G48</f>
        <v>87132.85</v>
      </c>
      <c r="H90" s="122">
        <f>H17-H48</f>
        <v>7960080.9800000004</v>
      </c>
    </row>
    <row r="91" spans="2:8" s="3" customFormat="1" ht="12">
      <c r="B91" s="74" t="s">
        <v>262</v>
      </c>
      <c r="C91" s="75" t="s">
        <v>43</v>
      </c>
      <c r="D91" s="76"/>
      <c r="E91" s="39"/>
      <c r="F91" s="33"/>
      <c r="G91" s="33"/>
      <c r="H91" s="100">
        <f>SUM(E91:G91)</f>
        <v>0</v>
      </c>
    </row>
    <row r="92" spans="2:8" s="3" customFormat="1" ht="22.5">
      <c r="B92" s="120" t="s">
        <v>263</v>
      </c>
      <c r="C92" s="75" t="s">
        <v>44</v>
      </c>
      <c r="D92" s="76"/>
      <c r="E92" s="106">
        <f>E93+E96+E99+E102+E109+E112+E115+E126+E123</f>
        <v>-40100</v>
      </c>
      <c r="F92" s="106">
        <f>F93+F96+F99+F102+F109+F112+F115+F126+F123</f>
        <v>-2587784.25</v>
      </c>
      <c r="G92" s="106">
        <f>G93+G96+G99+G102+G109+G112+G115+G126+G123</f>
        <v>91202.64</v>
      </c>
      <c r="H92" s="107">
        <f>H93+H96+H99+H102+H109+H112+H115+H126+H123</f>
        <v>-2536681.61</v>
      </c>
    </row>
    <row r="93" spans="2:8" s="3" customFormat="1" ht="12">
      <c r="B93" s="74" t="s">
        <v>264</v>
      </c>
      <c r="C93" s="75" t="s">
        <v>45</v>
      </c>
      <c r="D93" s="76"/>
      <c r="E93" s="103">
        <f>E94-E95</f>
        <v>0</v>
      </c>
      <c r="F93" s="103">
        <f>F94-F95</f>
        <v>-2073897.79</v>
      </c>
      <c r="G93" s="103">
        <f>G94-G95</f>
        <v>0</v>
      </c>
      <c r="H93" s="104">
        <f>H94-H95</f>
        <v>-2073897.79</v>
      </c>
    </row>
    <row r="94" spans="2:8" s="3" customFormat="1" ht="11.25">
      <c r="B94" s="123" t="s">
        <v>266</v>
      </c>
      <c r="C94" s="75" t="s">
        <v>46</v>
      </c>
      <c r="D94" s="76" t="s">
        <v>44</v>
      </c>
      <c r="E94" s="33">
        <v>2144172.5</v>
      </c>
      <c r="F94" s="33">
        <v>9455851.6999999993</v>
      </c>
      <c r="G94" s="33">
        <v>107909.3</v>
      </c>
      <c r="H94" s="100">
        <f>SUM(E94:G94)</f>
        <v>11707933.5</v>
      </c>
    </row>
    <row r="95" spans="2:8" s="3" customFormat="1" ht="11.25">
      <c r="B95" s="123" t="s">
        <v>181</v>
      </c>
      <c r="C95" s="75" t="s">
        <v>47</v>
      </c>
      <c r="D95" s="76" t="s">
        <v>154</v>
      </c>
      <c r="E95" s="33">
        <v>2144172.5</v>
      </c>
      <c r="F95" s="33">
        <v>11529749.49</v>
      </c>
      <c r="G95" s="33">
        <v>107909.3</v>
      </c>
      <c r="H95" s="100">
        <f>SUM(E95:G95)</f>
        <v>13781831.289999999</v>
      </c>
    </row>
    <row r="96" spans="2:8" s="3" customFormat="1" ht="12">
      <c r="B96" s="74" t="s">
        <v>179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11.25">
      <c r="B97" s="123" t="s">
        <v>267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10" s="3" customFormat="1" ht="11.25">
      <c r="B98" s="123" t="s">
        <v>182</v>
      </c>
      <c r="C98" s="75" t="s">
        <v>51</v>
      </c>
      <c r="D98" s="76" t="s">
        <v>155</v>
      </c>
      <c r="E98" s="33"/>
      <c r="F98" s="33"/>
      <c r="G98" s="33"/>
      <c r="H98" s="100">
        <f>SUM(E98:G98)</f>
        <v>0</v>
      </c>
    </row>
    <row r="99" spans="2:10" s="3" customFormat="1" ht="12">
      <c r="B99" s="74" t="s">
        <v>180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11.25">
      <c r="B100" s="123" t="s">
        <v>268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10" s="3" customFormat="1" ht="11.25">
      <c r="B101" s="123" t="s">
        <v>183</v>
      </c>
      <c r="C101" s="75" t="s">
        <v>55</v>
      </c>
      <c r="D101" s="76" t="s">
        <v>156</v>
      </c>
      <c r="E101" s="33"/>
      <c r="F101" s="33"/>
      <c r="G101" s="33"/>
      <c r="H101" s="100">
        <f>SUM(E101:G101)</f>
        <v>0</v>
      </c>
    </row>
    <row r="102" spans="2:10" s="3" customFormat="1" ht="12">
      <c r="B102" s="74" t="s">
        <v>184</v>
      </c>
      <c r="C102" s="75" t="s">
        <v>57</v>
      </c>
      <c r="D102" s="76"/>
      <c r="E102" s="103">
        <f>E103-E106</f>
        <v>-40100</v>
      </c>
      <c r="F102" s="103">
        <f>F103-F106</f>
        <v>-604189.59</v>
      </c>
      <c r="G102" s="103">
        <f>G103-G106</f>
        <v>91202.64</v>
      </c>
      <c r="H102" s="104">
        <f>H103-H106</f>
        <v>-553086.94999999995</v>
      </c>
    </row>
    <row r="103" spans="2:10" s="3" customFormat="1" ht="11.25">
      <c r="B103" s="123" t="s">
        <v>269</v>
      </c>
      <c r="C103" s="75" t="s">
        <v>58</v>
      </c>
      <c r="D103" s="76" t="s">
        <v>59</v>
      </c>
      <c r="E103" s="39">
        <v>26645</v>
      </c>
      <c r="F103" s="39">
        <v>2520325.64</v>
      </c>
      <c r="G103" s="39">
        <v>110593.7</v>
      </c>
      <c r="H103" s="100">
        <f>SUM(E103:G103)</f>
        <v>2657564.34</v>
      </c>
    </row>
    <row r="104" spans="2:10" s="3" customFormat="1" ht="11.25">
      <c r="B104" s="158"/>
      <c r="C104" s="159"/>
      <c r="D104" s="160"/>
      <c r="E104" s="161"/>
      <c r="F104" s="161"/>
      <c r="G104" s="161"/>
      <c r="H104" s="162">
        <f>SUM(E104:G104)</f>
        <v>0</v>
      </c>
      <c r="I104" s="163"/>
      <c r="J104" s="163"/>
    </row>
    <row r="105" spans="2:10" s="3" customFormat="1" ht="11.25" hidden="1">
      <c r="B105" s="96"/>
      <c r="C105" s="97"/>
      <c r="D105" s="98"/>
      <c r="E105" s="102"/>
      <c r="F105" s="102"/>
      <c r="G105" s="102"/>
      <c r="H105" s="100"/>
    </row>
    <row r="106" spans="2:10" s="3" customFormat="1" ht="11.25">
      <c r="B106" s="123" t="s">
        <v>226</v>
      </c>
      <c r="C106" s="75" t="s">
        <v>60</v>
      </c>
      <c r="D106" s="76" t="s">
        <v>61</v>
      </c>
      <c r="E106" s="39">
        <v>66745</v>
      </c>
      <c r="F106" s="39">
        <v>3124515.23</v>
      </c>
      <c r="G106" s="39">
        <v>19391.060000000001</v>
      </c>
      <c r="H106" s="100">
        <f>SUM(E106:G106)</f>
        <v>3210651.29</v>
      </c>
    </row>
    <row r="107" spans="2:10" s="3" customFormat="1" ht="11.25">
      <c r="B107" s="158"/>
      <c r="C107" s="159"/>
      <c r="D107" s="160"/>
      <c r="E107" s="161"/>
      <c r="F107" s="161"/>
      <c r="G107" s="161"/>
      <c r="H107" s="162">
        <f>SUM(E107:G107)</f>
        <v>0</v>
      </c>
      <c r="I107" s="163"/>
      <c r="J107" s="163"/>
    </row>
    <row r="108" spans="2:10" s="3" customFormat="1" ht="11.25" hidden="1">
      <c r="B108" s="96"/>
      <c r="C108" s="97"/>
      <c r="D108" s="98"/>
      <c r="E108" s="102"/>
      <c r="F108" s="102"/>
      <c r="G108" s="102"/>
      <c r="H108" s="100"/>
    </row>
    <row r="109" spans="2:10" s="3" customFormat="1" ht="12">
      <c r="B109" s="74" t="s">
        <v>202</v>
      </c>
      <c r="C109" s="75" t="s">
        <v>62</v>
      </c>
      <c r="D109" s="76"/>
      <c r="E109" s="103">
        <f>E110-E111</f>
        <v>0</v>
      </c>
      <c r="F109" s="103">
        <f>F110-F111</f>
        <v>41500</v>
      </c>
      <c r="G109" s="103">
        <f>G110-G111</f>
        <v>0</v>
      </c>
      <c r="H109" s="104">
        <f>H110-H111</f>
        <v>41500</v>
      </c>
    </row>
    <row r="110" spans="2:10" s="3" customFormat="1" ht="11.25">
      <c r="B110" s="123" t="s">
        <v>270</v>
      </c>
      <c r="C110" s="75" t="s">
        <v>63</v>
      </c>
      <c r="D110" s="76" t="s">
        <v>220</v>
      </c>
      <c r="E110" s="33">
        <v>0</v>
      </c>
      <c r="F110" s="33">
        <v>41500</v>
      </c>
      <c r="G110" s="33">
        <v>0</v>
      </c>
      <c r="H110" s="100">
        <f>SUM(E110:G110)</f>
        <v>41500</v>
      </c>
    </row>
    <row r="111" spans="2:10" s="3" customFormat="1" ht="11.25">
      <c r="B111" s="123" t="s">
        <v>203</v>
      </c>
      <c r="C111" s="75" t="s">
        <v>65</v>
      </c>
      <c r="D111" s="76" t="s">
        <v>219</v>
      </c>
      <c r="E111" s="33"/>
      <c r="F111" s="33"/>
      <c r="G111" s="33"/>
      <c r="H111" s="100">
        <f>SUM(E111:G111)</f>
        <v>0</v>
      </c>
    </row>
    <row r="112" spans="2:10" s="3" customFormat="1" ht="12">
      <c r="B112" s="74" t="s">
        <v>205</v>
      </c>
      <c r="C112" s="154" t="s">
        <v>204</v>
      </c>
      <c r="D112" s="155"/>
      <c r="E112" s="156">
        <f>E113-E114</f>
        <v>0</v>
      </c>
      <c r="F112" s="156">
        <f>F113-F114</f>
        <v>0</v>
      </c>
      <c r="G112" s="156">
        <f>G113-G114</f>
        <v>0</v>
      </c>
      <c r="H112" s="157">
        <f>H113-H114</f>
        <v>0</v>
      </c>
    </row>
    <row r="113" spans="2:8" s="3" customFormat="1" ht="22.5">
      <c r="B113" s="123" t="s">
        <v>208</v>
      </c>
      <c r="C113" s="75" t="s">
        <v>206</v>
      </c>
      <c r="D113" s="76" t="s">
        <v>57</v>
      </c>
      <c r="E113" s="39"/>
      <c r="F113" s="33"/>
      <c r="G113" s="33"/>
      <c r="H113" s="100">
        <f>SUM(E113:G113)</f>
        <v>0</v>
      </c>
    </row>
    <row r="114" spans="2:8" s="3" customFormat="1" ht="11.25">
      <c r="B114" s="123" t="s">
        <v>209</v>
      </c>
      <c r="C114" s="75" t="s">
        <v>207</v>
      </c>
      <c r="D114" s="76" t="s">
        <v>272</v>
      </c>
      <c r="E114" s="39"/>
      <c r="F114" s="33"/>
      <c r="G114" s="33"/>
      <c r="H114" s="100">
        <f>SUM(E114:G114)</f>
        <v>0</v>
      </c>
    </row>
    <row r="115" spans="2:8" s="3" customFormat="1" ht="24.75" thickBot="1">
      <c r="B115" s="124" t="s">
        <v>265</v>
      </c>
      <c r="C115" s="125" t="s">
        <v>67</v>
      </c>
      <c r="D115" s="126"/>
      <c r="E115" s="127">
        <f>E121-E122</f>
        <v>0</v>
      </c>
      <c r="F115" s="127">
        <f>F121-F122</f>
        <v>0</v>
      </c>
      <c r="G115" s="127">
        <f>G121-G122</f>
        <v>0</v>
      </c>
      <c r="H115" s="128">
        <f>H121-H122</f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74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75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76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11.25">
      <c r="B121" s="130" t="s">
        <v>276</v>
      </c>
      <c r="C121" s="131" t="s">
        <v>175</v>
      </c>
      <c r="D121" s="132" t="s">
        <v>185</v>
      </c>
      <c r="E121" s="51">
        <v>0</v>
      </c>
      <c r="F121" s="51">
        <v>102396383.7</v>
      </c>
      <c r="G121" s="51">
        <v>355094.42</v>
      </c>
      <c r="H121" s="133">
        <f>SUM(E121:G121)</f>
        <v>102751478.12</v>
      </c>
    </row>
    <row r="122" spans="2:8" s="3" customFormat="1" ht="11.25">
      <c r="B122" s="134" t="s">
        <v>157</v>
      </c>
      <c r="C122" s="135" t="s">
        <v>176</v>
      </c>
      <c r="D122" s="136" t="s">
        <v>64</v>
      </c>
      <c r="E122" s="49">
        <v>0</v>
      </c>
      <c r="F122" s="49">
        <v>102396383.7</v>
      </c>
      <c r="G122" s="49">
        <v>355094.42</v>
      </c>
      <c r="H122" s="82">
        <f>SUM(E122:G122)</f>
        <v>102751478.12</v>
      </c>
    </row>
    <row r="123" spans="2:8" s="3" customFormat="1" ht="12">
      <c r="B123" s="74" t="s">
        <v>213</v>
      </c>
      <c r="C123" s="154" t="s">
        <v>212</v>
      </c>
      <c r="D123" s="155"/>
      <c r="E123" s="156">
        <f>E124-E125</f>
        <v>0</v>
      </c>
      <c r="F123" s="156">
        <f>F124-F125</f>
        <v>0</v>
      </c>
      <c r="G123" s="156">
        <f>G124-G125</f>
        <v>0</v>
      </c>
      <c r="H123" s="157">
        <f>H124-H125</f>
        <v>0</v>
      </c>
    </row>
    <row r="124" spans="2:8" s="3" customFormat="1" ht="22.5">
      <c r="B124" s="123" t="s">
        <v>214</v>
      </c>
      <c r="C124" s="75" t="s">
        <v>210</v>
      </c>
      <c r="D124" s="76" t="s">
        <v>64</v>
      </c>
      <c r="E124" s="39"/>
      <c r="F124" s="33"/>
      <c r="G124" s="33"/>
      <c r="H124" s="100">
        <f>SUM(E124:G124)</f>
        <v>0</v>
      </c>
    </row>
    <row r="125" spans="2:8" s="3" customFormat="1" ht="11.25">
      <c r="B125" s="123" t="s">
        <v>157</v>
      </c>
      <c r="C125" s="75" t="s">
        <v>211</v>
      </c>
      <c r="D125" s="76" t="s">
        <v>64</v>
      </c>
      <c r="E125" s="39"/>
      <c r="F125" s="33"/>
      <c r="G125" s="33"/>
      <c r="H125" s="100">
        <f>SUM(E125:G125)</f>
        <v>0</v>
      </c>
    </row>
    <row r="126" spans="2:8" s="3" customFormat="1" ht="12">
      <c r="B126" s="124" t="s">
        <v>186</v>
      </c>
      <c r="C126" s="135" t="s">
        <v>149</v>
      </c>
      <c r="D126" s="136" t="s">
        <v>64</v>
      </c>
      <c r="E126" s="49">
        <v>0</v>
      </c>
      <c r="F126" s="49">
        <v>48803.13</v>
      </c>
      <c r="G126" s="49">
        <v>0</v>
      </c>
      <c r="H126" s="82">
        <f>SUM(E126:G126)</f>
        <v>48803.13</v>
      </c>
    </row>
    <row r="127" spans="2:8" s="3" customFormat="1" ht="24">
      <c r="B127" s="137" t="s">
        <v>227</v>
      </c>
      <c r="C127" s="135" t="s">
        <v>48</v>
      </c>
      <c r="D127" s="136"/>
      <c r="E127" s="138">
        <f>E128-E152</f>
        <v>2144172.5</v>
      </c>
      <c r="F127" s="138">
        <f>F128-F152</f>
        <v>8356659.8799999999</v>
      </c>
      <c r="G127" s="138">
        <f>G128-G152</f>
        <v>-4069.79</v>
      </c>
      <c r="H127" s="139">
        <f>H128-H152</f>
        <v>10496762.59</v>
      </c>
    </row>
    <row r="128" spans="2:8" s="3" customFormat="1" ht="22.5">
      <c r="B128" s="140" t="s">
        <v>228</v>
      </c>
      <c r="C128" s="135" t="s">
        <v>52</v>
      </c>
      <c r="D128" s="136"/>
      <c r="E128" s="141">
        <f>E129+E132+E135+E138+E141+E144</f>
        <v>2941125</v>
      </c>
      <c r="F128" s="141">
        <f>F129+F132+F135+F138+F141+F144</f>
        <v>213830630.97</v>
      </c>
      <c r="G128" s="141">
        <f>G129+G132+G135+G138+G141+G144</f>
        <v>-855757.24</v>
      </c>
      <c r="H128" s="142">
        <f>H129+H132+H135+H138+H141+H144</f>
        <v>215915998.72999999</v>
      </c>
    </row>
    <row r="129" spans="2:8" s="3" customFormat="1" ht="12">
      <c r="B129" s="74" t="s">
        <v>187</v>
      </c>
      <c r="C129" s="135" t="s">
        <v>56</v>
      </c>
      <c r="D129" s="136"/>
      <c r="E129" s="77">
        <f>E130-E131</f>
        <v>-2206.8000000000002</v>
      </c>
      <c r="F129" s="77">
        <f>F130-F131</f>
        <v>1109765.77</v>
      </c>
      <c r="G129" s="77">
        <f>G130-G131</f>
        <v>-855757.24</v>
      </c>
      <c r="H129" s="78">
        <f>H130-H131</f>
        <v>251801.73</v>
      </c>
    </row>
    <row r="130" spans="2:8" s="3" customFormat="1" ht="11.25">
      <c r="B130" s="134" t="s">
        <v>273</v>
      </c>
      <c r="C130" s="135" t="s">
        <v>150</v>
      </c>
      <c r="D130" s="136" t="s">
        <v>68</v>
      </c>
      <c r="E130" s="49">
        <v>5091407.2</v>
      </c>
      <c r="F130" s="49">
        <v>112072852.67</v>
      </c>
      <c r="G130" s="49">
        <v>477635.16</v>
      </c>
      <c r="H130" s="82">
        <f>SUM(E130:G130)</f>
        <v>117641895.03</v>
      </c>
    </row>
    <row r="131" spans="2:8" s="3" customFormat="1" ht="11.25">
      <c r="B131" s="134" t="s">
        <v>188</v>
      </c>
      <c r="C131" s="135" t="s">
        <v>151</v>
      </c>
      <c r="D131" s="136" t="s">
        <v>69</v>
      </c>
      <c r="E131" s="50">
        <v>5093614</v>
      </c>
      <c r="F131" s="50">
        <v>110963086.90000001</v>
      </c>
      <c r="G131" s="50">
        <v>1333392.3999999999</v>
      </c>
      <c r="H131" s="82">
        <f>SUM(E131:G131)</f>
        <v>117390093.3</v>
      </c>
    </row>
    <row r="132" spans="2:8" s="3" customFormat="1" ht="12">
      <c r="B132" s="124" t="s">
        <v>189</v>
      </c>
      <c r="C132" s="135" t="s">
        <v>61</v>
      </c>
      <c r="D132" s="136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2.5">
      <c r="B133" s="134" t="s">
        <v>231</v>
      </c>
      <c r="C133" s="135" t="s">
        <v>72</v>
      </c>
      <c r="D133" s="136" t="s">
        <v>70</v>
      </c>
      <c r="E133" s="49"/>
      <c r="F133" s="49"/>
      <c r="G133" s="49"/>
      <c r="H133" s="82">
        <f>SUM(E133:G133)</f>
        <v>0</v>
      </c>
    </row>
    <row r="134" spans="2:8" s="3" customFormat="1" ht="22.5">
      <c r="B134" s="134" t="s">
        <v>235</v>
      </c>
      <c r="C134" s="135" t="s">
        <v>74</v>
      </c>
      <c r="D134" s="136" t="s">
        <v>71</v>
      </c>
      <c r="E134" s="50"/>
      <c r="F134" s="50"/>
      <c r="G134" s="50"/>
      <c r="H134" s="82">
        <f>SUM(E134:G134)</f>
        <v>0</v>
      </c>
    </row>
    <row r="135" spans="2:8" s="3" customFormat="1" ht="12">
      <c r="B135" s="74" t="s">
        <v>190</v>
      </c>
      <c r="C135" s="135" t="s">
        <v>148</v>
      </c>
      <c r="D135" s="136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>
      <c r="B136" s="134" t="s">
        <v>277</v>
      </c>
      <c r="C136" s="135" t="s">
        <v>177</v>
      </c>
      <c r="D136" s="136" t="s">
        <v>73</v>
      </c>
      <c r="E136" s="50"/>
      <c r="F136" s="50"/>
      <c r="G136" s="50"/>
      <c r="H136" s="82">
        <f>SUM(E136:G136)</f>
        <v>0</v>
      </c>
    </row>
    <row r="137" spans="2:8" s="3" customFormat="1" ht="11.25">
      <c r="B137" s="134" t="s">
        <v>191</v>
      </c>
      <c r="C137" s="135" t="s">
        <v>178</v>
      </c>
      <c r="D137" s="136" t="s">
        <v>75</v>
      </c>
      <c r="E137" s="50"/>
      <c r="F137" s="50"/>
      <c r="G137" s="50"/>
      <c r="H137" s="82">
        <f>SUM(E137:G137)</f>
        <v>0</v>
      </c>
    </row>
    <row r="138" spans="2:8" s="3" customFormat="1" ht="12">
      <c r="B138" s="74" t="s">
        <v>192</v>
      </c>
      <c r="C138" s="135" t="s">
        <v>76</v>
      </c>
      <c r="D138" s="136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>
      <c r="B139" s="134" t="s">
        <v>232</v>
      </c>
      <c r="C139" s="135" t="s">
        <v>77</v>
      </c>
      <c r="D139" s="136" t="s">
        <v>78</v>
      </c>
      <c r="E139" s="49"/>
      <c r="F139" s="49"/>
      <c r="G139" s="49"/>
      <c r="H139" s="82">
        <f>SUM(E139:G139)</f>
        <v>0</v>
      </c>
    </row>
    <row r="140" spans="2:8" s="3" customFormat="1" ht="11.25">
      <c r="B140" s="134" t="s">
        <v>193</v>
      </c>
      <c r="C140" s="135" t="s">
        <v>79</v>
      </c>
      <c r="D140" s="136" t="s">
        <v>80</v>
      </c>
      <c r="E140" s="49"/>
      <c r="F140" s="49"/>
      <c r="G140" s="49"/>
      <c r="H140" s="82">
        <f>SUM(E140:G140)</f>
        <v>0</v>
      </c>
    </row>
    <row r="141" spans="2:8" s="3" customFormat="1" ht="12">
      <c r="B141" s="74" t="s">
        <v>229</v>
      </c>
      <c r="C141" s="135" t="s">
        <v>81</v>
      </c>
      <c r="D141" s="136"/>
      <c r="E141" s="77">
        <f>E142-E143</f>
        <v>0</v>
      </c>
      <c r="F141" s="77">
        <f>F142-F143</f>
        <v>0</v>
      </c>
      <c r="G141" s="77">
        <f>G142-G143</f>
        <v>0</v>
      </c>
      <c r="H141" s="78">
        <f>H142-H143</f>
        <v>0</v>
      </c>
    </row>
    <row r="142" spans="2:8" s="3" customFormat="1" ht="11.25">
      <c r="B142" s="134" t="s">
        <v>233</v>
      </c>
      <c r="C142" s="135" t="s">
        <v>82</v>
      </c>
      <c r="D142" s="136" t="s">
        <v>83</v>
      </c>
      <c r="E142" s="49"/>
      <c r="F142" s="49"/>
      <c r="G142" s="49"/>
      <c r="H142" s="82">
        <f>SUM(E142:G142)</f>
        <v>0</v>
      </c>
    </row>
    <row r="143" spans="2:8" s="3" customFormat="1" ht="11.25">
      <c r="B143" s="134" t="s">
        <v>194</v>
      </c>
      <c r="C143" s="135" t="s">
        <v>84</v>
      </c>
      <c r="D143" s="136" t="s">
        <v>85</v>
      </c>
      <c r="E143" s="49"/>
      <c r="F143" s="49"/>
      <c r="G143" s="49"/>
      <c r="H143" s="82">
        <f>SUM(E143:G143)</f>
        <v>0</v>
      </c>
    </row>
    <row r="144" spans="2:8" s="3" customFormat="1" ht="12">
      <c r="B144" s="74" t="s">
        <v>230</v>
      </c>
      <c r="C144" s="135" t="s">
        <v>86</v>
      </c>
      <c r="D144" s="136"/>
      <c r="E144" s="77">
        <f>E145-E146</f>
        <v>2943331.8</v>
      </c>
      <c r="F144" s="77">
        <f>F145-F146</f>
        <v>212720865.19999999</v>
      </c>
      <c r="G144" s="77">
        <f>G145-G146</f>
        <v>0</v>
      </c>
      <c r="H144" s="78">
        <f>H145-H146</f>
        <v>215664197</v>
      </c>
    </row>
    <row r="145" spans="2:11" s="3" customFormat="1" ht="11.25">
      <c r="B145" s="134" t="s">
        <v>234</v>
      </c>
      <c r="C145" s="135" t="s">
        <v>87</v>
      </c>
      <c r="D145" s="136" t="s">
        <v>88</v>
      </c>
      <c r="E145" s="49">
        <v>8085878.9000000004</v>
      </c>
      <c r="F145" s="49">
        <v>325642108.37</v>
      </c>
      <c r="G145" s="49">
        <v>445234.67</v>
      </c>
      <c r="H145" s="82">
        <f>SUM(E145:G145)</f>
        <v>334173221.94</v>
      </c>
    </row>
    <row r="146" spans="2:11" s="3" customFormat="1" ht="12" thickBot="1">
      <c r="B146" s="134" t="s">
        <v>195</v>
      </c>
      <c r="C146" s="143" t="s">
        <v>89</v>
      </c>
      <c r="D146" s="144" t="s">
        <v>90</v>
      </c>
      <c r="E146" s="52">
        <v>5142547.0999999996</v>
      </c>
      <c r="F146" s="52">
        <v>112921243.17</v>
      </c>
      <c r="G146" s="52">
        <v>445234.67</v>
      </c>
      <c r="H146" s="89">
        <f>SUM(E146:G146)</f>
        <v>118509024.94</v>
      </c>
    </row>
    <row r="147" spans="2:11" s="3" customFormat="1" ht="11.25">
      <c r="B147" s="90"/>
      <c r="C147" s="90"/>
      <c r="D147" s="90"/>
      <c r="E147" s="90"/>
      <c r="F147" s="90"/>
      <c r="G147" s="90"/>
      <c r="H147" s="90" t="s">
        <v>91</v>
      </c>
    </row>
    <row r="148" spans="2:11" s="3" customFormat="1" ht="9.9499999999999993" customHeight="1">
      <c r="B148" s="53"/>
      <c r="C148" s="54" t="s">
        <v>4</v>
      </c>
      <c r="D148" s="174" t="s">
        <v>5</v>
      </c>
      <c r="E148" s="55" t="s">
        <v>6</v>
      </c>
      <c r="F148" s="55" t="s">
        <v>127</v>
      </c>
      <c r="G148" s="56" t="s">
        <v>130</v>
      </c>
      <c r="H148" s="91"/>
    </row>
    <row r="149" spans="2:11" s="3" customFormat="1" ht="12.2" customHeight="1">
      <c r="B149" s="58" t="s">
        <v>7</v>
      </c>
      <c r="C149" s="59" t="s">
        <v>8</v>
      </c>
      <c r="D149" s="175"/>
      <c r="E149" s="60" t="s">
        <v>9</v>
      </c>
      <c r="F149" s="60" t="s">
        <v>128</v>
      </c>
      <c r="G149" s="61" t="s">
        <v>131</v>
      </c>
      <c r="H149" s="92" t="s">
        <v>10</v>
      </c>
    </row>
    <row r="150" spans="2:11" s="3" customFormat="1" ht="11.25">
      <c r="B150" s="63"/>
      <c r="C150" s="59" t="s">
        <v>11</v>
      </c>
      <c r="D150" s="176"/>
      <c r="E150" s="64" t="s">
        <v>12</v>
      </c>
      <c r="F150" s="60" t="s">
        <v>129</v>
      </c>
      <c r="G150" s="61" t="s">
        <v>132</v>
      </c>
      <c r="H150" s="92"/>
    </row>
    <row r="151" spans="2:11" s="3" customFormat="1" ht="12" thickBot="1">
      <c r="B151" s="65">
        <v>1</v>
      </c>
      <c r="C151" s="66">
        <v>2</v>
      </c>
      <c r="D151" s="66">
        <v>3</v>
      </c>
      <c r="E151" s="67">
        <v>4</v>
      </c>
      <c r="F151" s="67">
        <v>5</v>
      </c>
      <c r="G151" s="56" t="s">
        <v>13</v>
      </c>
      <c r="H151" s="91" t="s">
        <v>14</v>
      </c>
    </row>
    <row r="152" spans="2:11" s="3" customFormat="1" ht="11.25">
      <c r="B152" s="145" t="s">
        <v>236</v>
      </c>
      <c r="C152" s="70" t="s">
        <v>68</v>
      </c>
      <c r="D152" s="71"/>
      <c r="E152" s="146">
        <f>E153+E156+E159+E162+E163</f>
        <v>796952.5</v>
      </c>
      <c r="F152" s="146">
        <f>F153+F156+F159+F162+F163</f>
        <v>205473971.09</v>
      </c>
      <c r="G152" s="146">
        <f>G153+G156+G159+G162+G163</f>
        <v>-851687.45</v>
      </c>
      <c r="H152" s="147">
        <f>H153+H156+H159+H162+H163</f>
        <v>205419236.13999999</v>
      </c>
    </row>
    <row r="153" spans="2:11" s="3" customFormat="1" ht="24">
      <c r="B153" s="74" t="s">
        <v>237</v>
      </c>
      <c r="C153" s="75" t="s">
        <v>70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22.5">
      <c r="B154" s="123" t="s">
        <v>240</v>
      </c>
      <c r="C154" s="75" t="s">
        <v>92</v>
      </c>
      <c r="D154" s="76" t="s">
        <v>93</v>
      </c>
      <c r="E154" s="33"/>
      <c r="F154" s="33"/>
      <c r="G154" s="33"/>
      <c r="H154" s="100">
        <f>SUM(E154:G154)</f>
        <v>0</v>
      </c>
    </row>
    <row r="155" spans="2:11" s="3" customFormat="1" ht="22.5">
      <c r="B155" s="123" t="s">
        <v>196</v>
      </c>
      <c r="C155" s="75" t="s">
        <v>94</v>
      </c>
      <c r="D155" s="76" t="s">
        <v>95</v>
      </c>
      <c r="E155" s="33"/>
      <c r="F155" s="33"/>
      <c r="G155" s="33"/>
      <c r="H155" s="100">
        <f>SUM(E155:G155)</f>
        <v>0</v>
      </c>
    </row>
    <row r="156" spans="2:11" s="3" customFormat="1" ht="24">
      <c r="B156" s="74" t="s">
        <v>238</v>
      </c>
      <c r="C156" s="75" t="s">
        <v>73</v>
      </c>
      <c r="D156" s="76"/>
      <c r="E156" s="103">
        <f>E157-E158</f>
        <v>0</v>
      </c>
      <c r="F156" s="103">
        <f>F157-F158</f>
        <v>0</v>
      </c>
      <c r="G156" s="103">
        <f>G157-G158</f>
        <v>0</v>
      </c>
      <c r="H156" s="104">
        <f>H157-H158</f>
        <v>0</v>
      </c>
    </row>
    <row r="157" spans="2:11" s="3" customFormat="1" ht="22.5">
      <c r="B157" s="123" t="s">
        <v>241</v>
      </c>
      <c r="C157" s="75" t="s">
        <v>96</v>
      </c>
      <c r="D157" s="76" t="s">
        <v>97</v>
      </c>
      <c r="E157" s="33"/>
      <c r="F157" s="33"/>
      <c r="G157" s="33"/>
      <c r="H157" s="100">
        <f>SUM(E157:G157)</f>
        <v>0</v>
      </c>
      <c r="I157" s="11"/>
      <c r="J157" s="11"/>
      <c r="K157" s="11"/>
    </row>
    <row r="158" spans="2:11" s="3" customFormat="1" ht="22.5">
      <c r="B158" s="123" t="s">
        <v>197</v>
      </c>
      <c r="C158" s="75" t="s">
        <v>98</v>
      </c>
      <c r="D158" s="76" t="s">
        <v>99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12">
      <c r="B159" s="74" t="s">
        <v>239</v>
      </c>
      <c r="C159" s="75" t="s">
        <v>78</v>
      </c>
      <c r="D159" s="76"/>
      <c r="E159" s="103">
        <f>E160-E161</f>
        <v>-2144172.5</v>
      </c>
      <c r="F159" s="103">
        <f>F160-F161</f>
        <v>2144172.5</v>
      </c>
      <c r="G159" s="103">
        <f>G160-G161</f>
        <v>-851687.45</v>
      </c>
      <c r="H159" s="104">
        <f>H160-H161</f>
        <v>-851687.45</v>
      </c>
      <c r="I159" s="45"/>
      <c r="J159" s="11"/>
      <c r="K159" s="11"/>
    </row>
    <row r="160" spans="2:11" s="15" customFormat="1" ht="11.25">
      <c r="B160" s="123" t="s">
        <v>242</v>
      </c>
      <c r="C160" s="75" t="s">
        <v>100</v>
      </c>
      <c r="D160" s="76" t="s">
        <v>101</v>
      </c>
      <c r="E160" s="33">
        <v>5269992.8600000003</v>
      </c>
      <c r="F160" s="33">
        <v>145840388.69</v>
      </c>
      <c r="G160" s="33">
        <v>509516.75</v>
      </c>
      <c r="H160" s="100">
        <f>SUM(E160:G160)</f>
        <v>151619898.30000001</v>
      </c>
    </row>
    <row r="161" spans="2:11" s="15" customFormat="1" ht="11.25">
      <c r="B161" s="123" t="s">
        <v>198</v>
      </c>
      <c r="C161" s="75" t="s">
        <v>102</v>
      </c>
      <c r="D161" s="76" t="s">
        <v>103</v>
      </c>
      <c r="E161" s="33">
        <v>7414165.3600000003</v>
      </c>
      <c r="F161" s="33">
        <v>143696216.19</v>
      </c>
      <c r="G161" s="33">
        <v>1361204.2</v>
      </c>
      <c r="H161" s="100">
        <f>SUM(E161:G161)</f>
        <v>152471585.75</v>
      </c>
    </row>
    <row r="162" spans="2:11" s="15" customFormat="1" ht="12">
      <c r="B162" s="124" t="s">
        <v>152</v>
      </c>
      <c r="C162" s="75" t="s">
        <v>83</v>
      </c>
      <c r="D162" s="76" t="s">
        <v>64</v>
      </c>
      <c r="E162" s="33">
        <v>2941125</v>
      </c>
      <c r="F162" s="33">
        <v>213135741.40000001</v>
      </c>
      <c r="G162" s="33">
        <v>0</v>
      </c>
      <c r="H162" s="100">
        <f>SUM(E162:G162)</f>
        <v>216076866.40000001</v>
      </c>
    </row>
    <row r="163" spans="2:11" s="15" customFormat="1" ht="12.75" thickBot="1">
      <c r="B163" s="124" t="s">
        <v>153</v>
      </c>
      <c r="C163" s="125" t="s">
        <v>88</v>
      </c>
      <c r="D163" s="148" t="s">
        <v>64</v>
      </c>
      <c r="E163" s="34">
        <v>0</v>
      </c>
      <c r="F163" s="34">
        <v>-9805942.8100000005</v>
      </c>
      <c r="G163" s="34">
        <v>0</v>
      </c>
      <c r="H163" s="111">
        <f>SUM(E163:G163)</f>
        <v>-9805942.8100000005</v>
      </c>
      <c r="I163" s="19"/>
      <c r="J163" s="19"/>
      <c r="K163" s="19"/>
    </row>
    <row r="164" spans="2:11" s="15" customFormat="1" ht="11.25">
      <c r="B164" s="28"/>
      <c r="C164" s="30"/>
      <c r="D164" s="42"/>
      <c r="E164" s="43"/>
      <c r="F164" s="43"/>
      <c r="G164" s="43"/>
      <c r="H164" s="44"/>
      <c r="I164" s="19"/>
      <c r="K164" s="19"/>
    </row>
    <row r="165" spans="2:11" s="15" customFormat="1" ht="19.5" customHeight="1">
      <c r="B165" s="14" t="s">
        <v>200</v>
      </c>
      <c r="C165" s="173"/>
      <c r="D165" s="173"/>
      <c r="E165" s="173"/>
      <c r="F165" s="29" t="s">
        <v>117</v>
      </c>
      <c r="G165" s="27"/>
      <c r="H165" s="32"/>
      <c r="J165" s="19"/>
      <c r="K165" s="19"/>
    </row>
    <row r="166" spans="2:11" s="15" customFormat="1" ht="10.5" customHeight="1">
      <c r="B166" s="16" t="s">
        <v>120</v>
      </c>
      <c r="C166" s="171" t="s">
        <v>119</v>
      </c>
      <c r="D166" s="171"/>
      <c r="E166" s="171"/>
      <c r="G166" s="16" t="s">
        <v>118</v>
      </c>
      <c r="H166" s="31" t="s">
        <v>119</v>
      </c>
      <c r="J166" s="19"/>
      <c r="K166" s="19"/>
    </row>
    <row r="167" spans="2:11" s="15" customFormat="1" ht="30" customHeight="1">
      <c r="B167" s="17"/>
      <c r="C167" s="17"/>
      <c r="D167" s="17"/>
      <c r="G167" s="17"/>
    </row>
    <row r="168" spans="2:11" s="15" customFormat="1" ht="10.5" customHeight="1">
      <c r="B168" s="18" t="s">
        <v>115</v>
      </c>
      <c r="C168" s="172"/>
      <c r="D168" s="172"/>
      <c r="E168" s="172"/>
      <c r="F168" s="172"/>
      <c r="G168" s="172"/>
      <c r="H168" s="172"/>
    </row>
    <row r="169" spans="2:11" s="15" customFormat="1" ht="9.75" customHeight="1">
      <c r="B169" s="19"/>
      <c r="C169" s="171" t="s">
        <v>116</v>
      </c>
      <c r="D169" s="171"/>
      <c r="E169" s="171"/>
      <c r="F169" s="171"/>
      <c r="G169" s="171"/>
      <c r="H169" s="171"/>
    </row>
    <row r="170" spans="2:11" s="15" customFormat="1" ht="18.75" customHeight="1">
      <c r="B170" s="20" t="s">
        <v>121</v>
      </c>
      <c r="C170" s="173"/>
      <c r="D170" s="173"/>
      <c r="E170" s="173"/>
      <c r="F170" s="21"/>
      <c r="G170" s="173"/>
      <c r="H170" s="173"/>
      <c r="I170" s="24"/>
      <c r="J170" s="24"/>
    </row>
    <row r="171" spans="2:11" s="26" customFormat="1">
      <c r="B171" s="20" t="s">
        <v>122</v>
      </c>
      <c r="C171" s="171" t="s">
        <v>123</v>
      </c>
      <c r="D171" s="171"/>
      <c r="E171" s="171"/>
      <c r="F171" s="22" t="s">
        <v>118</v>
      </c>
      <c r="G171" s="171" t="s">
        <v>119</v>
      </c>
      <c r="H171" s="171"/>
    </row>
    <row r="172" spans="2:11">
      <c r="B172" s="14" t="s">
        <v>201</v>
      </c>
      <c r="C172" s="173"/>
      <c r="D172" s="173"/>
      <c r="E172" s="173"/>
      <c r="F172" s="173"/>
      <c r="G172" s="173"/>
      <c r="H172" s="32"/>
    </row>
    <row r="173" spans="2:11">
      <c r="B173" s="16" t="s">
        <v>120</v>
      </c>
      <c r="C173" s="171" t="s">
        <v>123</v>
      </c>
      <c r="D173" s="171"/>
      <c r="E173" s="171"/>
      <c r="F173" s="171" t="s">
        <v>119</v>
      </c>
      <c r="G173" s="171"/>
      <c r="H173" s="16" t="s">
        <v>124</v>
      </c>
    </row>
    <row r="174" spans="2:11">
      <c r="B174" s="17"/>
      <c r="C174" s="17"/>
      <c r="D174" s="17"/>
      <c r="E174" s="15"/>
      <c r="F174" s="15"/>
      <c r="G174" s="17"/>
      <c r="H174" s="17"/>
    </row>
    <row r="175" spans="2:11" ht="14.25" customHeight="1">
      <c r="B175" s="38" t="s">
        <v>104</v>
      </c>
      <c r="C175" s="17"/>
      <c r="D175" s="17"/>
      <c r="E175" s="14"/>
      <c r="F175" s="23"/>
      <c r="G175" s="23"/>
      <c r="H175" s="23"/>
    </row>
    <row r="176" spans="2:11" ht="14.25" customHeight="1">
      <c r="B176" s="38"/>
      <c r="C176" s="17"/>
      <c r="D176" s="17"/>
      <c r="E176" s="14"/>
      <c r="F176" s="23"/>
      <c r="G176" s="23"/>
      <c r="H176" s="23"/>
    </row>
    <row r="177" spans="2:8" ht="13.5" hidden="1" customHeight="1" thickBot="1">
      <c r="B177" s="25"/>
      <c r="C177" s="25"/>
      <c r="D177" s="25"/>
      <c r="E177" s="25"/>
      <c r="F177" s="25"/>
      <c r="G177" s="26"/>
      <c r="H177" s="26"/>
    </row>
    <row r="178" spans="2:8" ht="48.75" hidden="1" customHeight="1" thickTop="1" thickBot="1">
      <c r="C178" s="184"/>
      <c r="D178" s="185"/>
      <c r="E178" s="185"/>
      <c r="F178" s="186" t="s">
        <v>159</v>
      </c>
      <c r="G178" s="186"/>
      <c r="H178" s="187"/>
    </row>
    <row r="179" spans="2:8" ht="13.5" hidden="1" customHeight="1" thickTop="1" thickBot="1"/>
    <row r="180" spans="2:8" ht="15.75" hidden="1" thickTop="1">
      <c r="C180" s="188" t="s">
        <v>160</v>
      </c>
      <c r="D180" s="189"/>
      <c r="E180" s="189"/>
      <c r="F180" s="192"/>
      <c r="G180" s="192"/>
      <c r="H180" s="193"/>
    </row>
    <row r="181" spans="2:8" hidden="1">
      <c r="C181" s="190" t="s">
        <v>161</v>
      </c>
      <c r="D181" s="191"/>
      <c r="E181" s="191"/>
      <c r="F181" s="194"/>
      <c r="G181" s="194"/>
      <c r="H181" s="195"/>
    </row>
    <row r="182" spans="2:8" hidden="1">
      <c r="C182" s="190" t="s">
        <v>158</v>
      </c>
      <c r="D182" s="191"/>
      <c r="E182" s="191"/>
      <c r="F182" s="196"/>
      <c r="G182" s="196"/>
      <c r="H182" s="197"/>
    </row>
    <row r="183" spans="2:8" hidden="1">
      <c r="C183" s="190" t="s">
        <v>162</v>
      </c>
      <c r="D183" s="191"/>
      <c r="E183" s="191"/>
      <c r="F183" s="196"/>
      <c r="G183" s="196"/>
      <c r="H183" s="197"/>
    </row>
    <row r="184" spans="2:8" hidden="1">
      <c r="C184" s="190" t="s">
        <v>163</v>
      </c>
      <c r="D184" s="191"/>
      <c r="E184" s="191"/>
      <c r="F184" s="196"/>
      <c r="G184" s="196"/>
      <c r="H184" s="197"/>
    </row>
    <row r="185" spans="2:8" hidden="1">
      <c r="C185" s="190" t="s">
        <v>164</v>
      </c>
      <c r="D185" s="191"/>
      <c r="E185" s="191"/>
      <c r="F185" s="194"/>
      <c r="G185" s="194"/>
      <c r="H185" s="195"/>
    </row>
    <row r="186" spans="2:8" hidden="1">
      <c r="C186" s="190" t="s">
        <v>165</v>
      </c>
      <c r="D186" s="191"/>
      <c r="E186" s="191"/>
      <c r="F186" s="194"/>
      <c r="G186" s="194"/>
      <c r="H186" s="195"/>
    </row>
    <row r="187" spans="2:8" hidden="1">
      <c r="C187" s="190" t="s">
        <v>166</v>
      </c>
      <c r="D187" s="191"/>
      <c r="E187" s="191"/>
      <c r="F187" s="196"/>
      <c r="G187" s="196"/>
      <c r="H187" s="197"/>
    </row>
    <row r="188" spans="2:8" ht="15.75" hidden="1" thickBot="1">
      <c r="C188" s="200" t="s">
        <v>167</v>
      </c>
      <c r="D188" s="201"/>
      <c r="E188" s="201"/>
      <c r="F188" s="202"/>
      <c r="G188" s="202"/>
      <c r="H188" s="203"/>
    </row>
    <row r="189" spans="2:8" ht="4.5" hidden="1" customHeight="1" thickTop="1">
      <c r="C189" s="198"/>
      <c r="D189" s="198"/>
      <c r="E189" s="198"/>
      <c r="F189" s="199"/>
      <c r="G189" s="199"/>
      <c r="H189" s="199"/>
    </row>
    <row r="190" spans="2:8" hidden="1"/>
  </sheetData>
  <mergeCells count="45">
    <mergeCell ref="F186:H186"/>
    <mergeCell ref="F188:H188"/>
    <mergeCell ref="F184:H184"/>
    <mergeCell ref="C189:E189"/>
    <mergeCell ref="F189:H189"/>
    <mergeCell ref="F183:H183"/>
    <mergeCell ref="C184:E184"/>
    <mergeCell ref="C185:E185"/>
    <mergeCell ref="C186:E186"/>
    <mergeCell ref="C188:E188"/>
    <mergeCell ref="C187:E187"/>
    <mergeCell ref="F187:H187"/>
    <mergeCell ref="F185:H185"/>
    <mergeCell ref="C178:E178"/>
    <mergeCell ref="F178:H178"/>
    <mergeCell ref="C180:E180"/>
    <mergeCell ref="C182:E182"/>
    <mergeCell ref="C183:E183"/>
    <mergeCell ref="C181:E181"/>
    <mergeCell ref="F180:H180"/>
    <mergeCell ref="F181:H181"/>
    <mergeCell ref="F182:H182"/>
    <mergeCell ref="B2:G2"/>
    <mergeCell ref="D13:D15"/>
    <mergeCell ref="D38:D40"/>
    <mergeCell ref="D4:E4"/>
    <mergeCell ref="C8:F9"/>
    <mergeCell ref="C5:F5"/>
    <mergeCell ref="D117:D119"/>
    <mergeCell ref="C7:F7"/>
    <mergeCell ref="C165:E165"/>
    <mergeCell ref="C166:E166"/>
    <mergeCell ref="C6:F6"/>
    <mergeCell ref="D82:D84"/>
    <mergeCell ref="D148:D150"/>
    <mergeCell ref="C173:E173"/>
    <mergeCell ref="C168:H168"/>
    <mergeCell ref="C171:E171"/>
    <mergeCell ref="G170:H170"/>
    <mergeCell ref="G171:H171"/>
    <mergeCell ref="C172:E172"/>
    <mergeCell ref="F172:G172"/>
    <mergeCell ref="C169:H169"/>
    <mergeCell ref="F173:G173"/>
    <mergeCell ref="C170:E17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0" max="16383" man="1"/>
    <brk id="115" max="16383" man="1"/>
    <brk id="146" max="16383" man="1"/>
    <brk id="176" max="16383" man="1"/>
  </rowBreaks>
  <ignoredErrors>
    <ignoredError sqref="H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0"/>
  <sheetViews>
    <sheetView tabSelected="1" workbookViewId="0">
      <selection activeCell="B2" sqref="B2:G2"/>
    </sheetView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8" t="s">
        <v>0</v>
      </c>
      <c r="C2" s="179"/>
      <c r="D2" s="179"/>
      <c r="E2" s="179"/>
      <c r="F2" s="179"/>
      <c r="G2" s="180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221</v>
      </c>
      <c r="J3" s="3" t="s">
        <v>133</v>
      </c>
    </row>
    <row r="4" spans="2:10">
      <c r="B4" s="4"/>
      <c r="C4" s="3" t="s">
        <v>110</v>
      </c>
      <c r="D4" s="181" t="s">
        <v>216</v>
      </c>
      <c r="E4" s="181"/>
      <c r="F4" s="3"/>
      <c r="G4" s="7" t="s">
        <v>106</v>
      </c>
      <c r="H4" s="37">
        <v>45292</v>
      </c>
      <c r="I4" s="6" t="s">
        <v>222</v>
      </c>
      <c r="J4" s="3" t="s">
        <v>135</v>
      </c>
    </row>
    <row r="5" spans="2:10" ht="25.5" customHeight="1">
      <c r="B5" s="5" t="s">
        <v>111</v>
      </c>
      <c r="C5" s="183" t="s">
        <v>215</v>
      </c>
      <c r="D5" s="183"/>
      <c r="E5" s="183"/>
      <c r="F5" s="183"/>
      <c r="G5" s="7" t="s">
        <v>107</v>
      </c>
      <c r="H5" s="36"/>
      <c r="I5" s="6" t="s">
        <v>223</v>
      </c>
      <c r="J5" s="3" t="s">
        <v>136</v>
      </c>
    </row>
    <row r="6" spans="2:10" ht="29.25" customHeight="1">
      <c r="B6" s="5" t="s">
        <v>112</v>
      </c>
      <c r="C6" s="177"/>
      <c r="D6" s="177"/>
      <c r="E6" s="177"/>
      <c r="F6" s="177"/>
      <c r="G6" s="7" t="s">
        <v>125</v>
      </c>
      <c r="H6" s="152">
        <v>3125017823</v>
      </c>
      <c r="I6" s="6"/>
      <c r="J6" s="3" t="s">
        <v>137</v>
      </c>
    </row>
    <row r="7" spans="2:10" ht="25.5" customHeight="1">
      <c r="B7" s="5" t="s">
        <v>113</v>
      </c>
      <c r="C7" s="177" t="s">
        <v>218</v>
      </c>
      <c r="D7" s="177"/>
      <c r="E7" s="177"/>
      <c r="F7" s="177"/>
      <c r="G7" s="7" t="s">
        <v>126</v>
      </c>
      <c r="H7" s="35" t="s">
        <v>271</v>
      </c>
      <c r="I7" s="6" t="s">
        <v>225</v>
      </c>
      <c r="J7" s="3" t="s">
        <v>138</v>
      </c>
    </row>
    <row r="8" spans="2:10">
      <c r="C8" s="182"/>
      <c r="D8" s="182"/>
      <c r="E8" s="182"/>
      <c r="F8" s="182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83"/>
      <c r="D9" s="183"/>
      <c r="E9" s="183"/>
      <c r="F9" s="183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3" t="s">
        <v>217</v>
      </c>
      <c r="I10" s="6" t="s">
        <v>224</v>
      </c>
      <c r="J10" s="3" t="s">
        <v>141</v>
      </c>
    </row>
    <row r="11" spans="2:10" ht="15.75" thickBot="1">
      <c r="B11" s="4" t="s">
        <v>199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74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5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76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246</v>
      </c>
      <c r="C17" s="70" t="s">
        <v>15</v>
      </c>
      <c r="D17" s="71" t="s">
        <v>16</v>
      </c>
      <c r="E17" s="72">
        <v>5064716.4000000004</v>
      </c>
      <c r="F17" s="72">
        <v>108662767.06999999</v>
      </c>
      <c r="G17" s="72">
        <v>444027.27</v>
      </c>
      <c r="H17" s="73">
        <v>114171510.73999999</v>
      </c>
    </row>
    <row r="18" spans="2:10" s="3" customFormat="1" ht="12">
      <c r="B18" s="74" t="s">
        <v>245</v>
      </c>
      <c r="C18" s="75" t="s">
        <v>17</v>
      </c>
      <c r="D18" s="76" t="s">
        <v>18</v>
      </c>
      <c r="E18" s="77">
        <v>0</v>
      </c>
      <c r="F18" s="77">
        <v>0</v>
      </c>
      <c r="G18" s="77">
        <v>0</v>
      </c>
      <c r="H18" s="78">
        <v>0</v>
      </c>
    </row>
    <row r="19" spans="2:10" s="3" customFormat="1" ht="11.25">
      <c r="B19" s="165"/>
      <c r="C19" s="166"/>
      <c r="D19" s="167"/>
      <c r="E19" s="168"/>
      <c r="F19" s="168"/>
      <c r="G19" s="164"/>
      <c r="H19" s="169"/>
      <c r="I19" s="163"/>
      <c r="J19" s="163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12">
      <c r="B21" s="74" t="s">
        <v>247</v>
      </c>
      <c r="C21" s="75" t="s">
        <v>19</v>
      </c>
      <c r="D21" s="76" t="s">
        <v>20</v>
      </c>
      <c r="E21" s="77">
        <v>0</v>
      </c>
      <c r="F21" s="77">
        <v>108000887.03</v>
      </c>
      <c r="G21" s="77">
        <v>266526.90000000002</v>
      </c>
      <c r="H21" s="78">
        <v>108267413.93000001</v>
      </c>
    </row>
    <row r="22" spans="2:10" s="3" customFormat="1" ht="11.25">
      <c r="B22" s="151" t="s">
        <v>321</v>
      </c>
      <c r="C22" s="79" t="s">
        <v>19</v>
      </c>
      <c r="D22" s="149" t="s">
        <v>320</v>
      </c>
      <c r="E22" s="50">
        <v>0</v>
      </c>
      <c r="F22" s="50">
        <v>108000887.03</v>
      </c>
      <c r="G22" s="50">
        <v>266526.90000000002</v>
      </c>
      <c r="H22" s="82">
        <v>108267413.93000001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12">
      <c r="B24" s="74" t="s">
        <v>248</v>
      </c>
      <c r="C24" s="75" t="s">
        <v>21</v>
      </c>
      <c r="D24" s="76" t="s">
        <v>22</v>
      </c>
      <c r="E24" s="77">
        <v>0</v>
      </c>
      <c r="F24" s="77">
        <v>0</v>
      </c>
      <c r="G24" s="77">
        <v>159.37</v>
      </c>
      <c r="H24" s="78">
        <v>159.37</v>
      </c>
    </row>
    <row r="25" spans="2:10" s="3" customFormat="1" ht="22.5">
      <c r="B25" s="151" t="s">
        <v>319</v>
      </c>
      <c r="C25" s="79" t="s">
        <v>21</v>
      </c>
      <c r="D25" s="149" t="s">
        <v>318</v>
      </c>
      <c r="E25" s="48">
        <v>0</v>
      </c>
      <c r="F25" s="48">
        <v>0</v>
      </c>
      <c r="G25" s="49">
        <v>159.37</v>
      </c>
      <c r="H25" s="82">
        <v>159.37</v>
      </c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12">
      <c r="B27" s="74" t="s">
        <v>249</v>
      </c>
      <c r="C27" s="75" t="s">
        <v>23</v>
      </c>
      <c r="D27" s="76" t="s">
        <v>24</v>
      </c>
      <c r="E27" s="77">
        <v>2920543.9</v>
      </c>
      <c r="F27" s="77">
        <v>0</v>
      </c>
      <c r="G27" s="77">
        <v>115800</v>
      </c>
      <c r="H27" s="78">
        <v>3036343.9</v>
      </c>
    </row>
    <row r="28" spans="2:10" s="3" customFormat="1" ht="22.5">
      <c r="B28" s="151" t="s">
        <v>314</v>
      </c>
      <c r="C28" s="79" t="s">
        <v>23</v>
      </c>
      <c r="D28" s="149" t="s">
        <v>315</v>
      </c>
      <c r="E28" s="50">
        <v>2920543.9</v>
      </c>
      <c r="F28" s="48">
        <v>0</v>
      </c>
      <c r="G28" s="50">
        <v>0</v>
      </c>
      <c r="H28" s="82">
        <v>2920543.9</v>
      </c>
    </row>
    <row r="29" spans="2:10" s="3" customFormat="1" ht="33.75">
      <c r="B29" s="151" t="s">
        <v>316</v>
      </c>
      <c r="C29" s="79" t="s">
        <v>23</v>
      </c>
      <c r="D29" s="149" t="s">
        <v>317</v>
      </c>
      <c r="E29" s="50">
        <v>0</v>
      </c>
      <c r="F29" s="48">
        <v>0</v>
      </c>
      <c r="G29" s="50">
        <v>115800</v>
      </c>
      <c r="H29" s="82">
        <v>115800</v>
      </c>
    </row>
    <row r="30" spans="2:10" s="3" customFormat="1" ht="11.25" hidden="1">
      <c r="B30" s="83"/>
      <c r="C30" s="79"/>
      <c r="D30" s="80"/>
      <c r="E30" s="84"/>
      <c r="F30" s="48"/>
      <c r="G30" s="84"/>
      <c r="H30" s="82"/>
    </row>
    <row r="31" spans="2:10" s="3" customFormat="1" ht="12">
      <c r="B31" s="74" t="s">
        <v>274</v>
      </c>
      <c r="C31" s="75" t="s">
        <v>172</v>
      </c>
      <c r="D31" s="76" t="s">
        <v>30</v>
      </c>
      <c r="E31" s="77">
        <v>2144172.5</v>
      </c>
      <c r="F31" s="77">
        <v>0</v>
      </c>
      <c r="G31" s="77">
        <v>0</v>
      </c>
      <c r="H31" s="78">
        <v>2144172.5</v>
      </c>
    </row>
    <row r="32" spans="2:10" s="3" customFormat="1" ht="22.5">
      <c r="B32" s="151" t="s">
        <v>312</v>
      </c>
      <c r="C32" s="79" t="s">
        <v>172</v>
      </c>
      <c r="D32" s="149" t="s">
        <v>313</v>
      </c>
      <c r="E32" s="50">
        <v>2144172.5</v>
      </c>
      <c r="F32" s="50">
        <v>0</v>
      </c>
      <c r="G32" s="50">
        <v>0</v>
      </c>
      <c r="H32" s="82">
        <v>2144172.5</v>
      </c>
    </row>
    <row r="33" spans="2:10" s="3" customFormat="1" ht="11.25" hidden="1">
      <c r="B33" s="83"/>
      <c r="C33" s="79"/>
      <c r="D33" s="80"/>
      <c r="E33" s="84"/>
      <c r="F33" s="84"/>
      <c r="G33" s="84"/>
      <c r="H33" s="82"/>
    </row>
    <row r="34" spans="2:10" s="3" customFormat="1" ht="12">
      <c r="B34" s="74" t="s">
        <v>250</v>
      </c>
      <c r="C34" s="75" t="s">
        <v>25</v>
      </c>
      <c r="D34" s="76" t="s">
        <v>26</v>
      </c>
      <c r="E34" s="77">
        <v>0</v>
      </c>
      <c r="F34" s="77">
        <v>-343448.87</v>
      </c>
      <c r="G34" s="77">
        <v>61541</v>
      </c>
      <c r="H34" s="78">
        <v>-281907.87</v>
      </c>
    </row>
    <row r="35" spans="2:10" s="3" customFormat="1" ht="11.25">
      <c r="B35" s="151" t="s">
        <v>311</v>
      </c>
      <c r="C35" s="79" t="s">
        <v>25</v>
      </c>
      <c r="D35" s="149" t="s">
        <v>310</v>
      </c>
      <c r="E35" s="50">
        <v>0</v>
      </c>
      <c r="F35" s="49">
        <v>-343448.87</v>
      </c>
      <c r="G35" s="49">
        <v>61541</v>
      </c>
      <c r="H35" s="82">
        <v>-281907.87</v>
      </c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2" customHeight="1">
      <c r="B37" s="90"/>
      <c r="C37" s="90"/>
      <c r="D37" s="90"/>
      <c r="E37" s="90"/>
      <c r="F37" s="90"/>
      <c r="G37" s="90"/>
      <c r="H37" s="90" t="s">
        <v>28</v>
      </c>
      <c r="J37" s="170" t="s">
        <v>168</v>
      </c>
    </row>
    <row r="38" spans="2:10" s="3" customFormat="1" ht="12.2" customHeight="1">
      <c r="B38" s="53"/>
      <c r="C38" s="54" t="s">
        <v>4</v>
      </c>
      <c r="D38" s="174" t="s">
        <v>5</v>
      </c>
      <c r="E38" s="55" t="s">
        <v>6</v>
      </c>
      <c r="F38" s="55" t="s">
        <v>127</v>
      </c>
      <c r="G38" s="56" t="s">
        <v>130</v>
      </c>
      <c r="H38" s="91"/>
      <c r="J38" s="170" t="s">
        <v>169</v>
      </c>
    </row>
    <row r="39" spans="2:10" s="3" customFormat="1" ht="12.2" customHeight="1">
      <c r="B39" s="58" t="s">
        <v>7</v>
      </c>
      <c r="C39" s="59" t="s">
        <v>8</v>
      </c>
      <c r="D39" s="175"/>
      <c r="E39" s="60" t="s">
        <v>9</v>
      </c>
      <c r="F39" s="60" t="s">
        <v>128</v>
      </c>
      <c r="G39" s="61" t="s">
        <v>131</v>
      </c>
      <c r="H39" s="92" t="s">
        <v>10</v>
      </c>
      <c r="J39" s="170" t="s">
        <v>170</v>
      </c>
    </row>
    <row r="40" spans="2:10" s="3" customFormat="1" ht="12.2" customHeight="1">
      <c r="B40" s="63"/>
      <c r="C40" s="59" t="s">
        <v>11</v>
      </c>
      <c r="D40" s="176"/>
      <c r="E40" s="64" t="s">
        <v>12</v>
      </c>
      <c r="F40" s="60" t="s">
        <v>129</v>
      </c>
      <c r="G40" s="61" t="s">
        <v>132</v>
      </c>
      <c r="H40" s="92"/>
      <c r="J40" s="170" t="s">
        <v>171</v>
      </c>
    </row>
    <row r="41" spans="2:10" s="3" customFormat="1" ht="12.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12">
      <c r="B42" s="93" t="s">
        <v>251</v>
      </c>
      <c r="C42" s="70" t="s">
        <v>16</v>
      </c>
      <c r="D42" s="71" t="s">
        <v>27</v>
      </c>
      <c r="E42" s="94">
        <v>0</v>
      </c>
      <c r="F42" s="94">
        <v>0</v>
      </c>
      <c r="G42" s="94">
        <v>0</v>
      </c>
      <c r="H42" s="95">
        <v>0</v>
      </c>
    </row>
    <row r="43" spans="2:10" s="3" customFormat="1" ht="11.25">
      <c r="B43" s="158"/>
      <c r="C43" s="159"/>
      <c r="D43" s="160"/>
      <c r="E43" s="161"/>
      <c r="F43" s="161"/>
      <c r="G43" s="161"/>
      <c r="H43" s="162"/>
      <c r="I43" s="163"/>
      <c r="J43" s="163"/>
    </row>
    <row r="44" spans="2:10" s="3" customFormat="1" ht="11.25" hidden="1">
      <c r="B44" s="101"/>
      <c r="C44" s="97"/>
      <c r="D44" s="98"/>
      <c r="E44" s="102"/>
      <c r="F44" s="99"/>
      <c r="G44" s="99"/>
      <c r="H44" s="100"/>
    </row>
    <row r="45" spans="2:10" s="3" customFormat="1" ht="24">
      <c r="B45" s="74" t="s">
        <v>252</v>
      </c>
      <c r="C45" s="75" t="s">
        <v>173</v>
      </c>
      <c r="D45" s="76" t="s">
        <v>33</v>
      </c>
      <c r="E45" s="103">
        <v>0</v>
      </c>
      <c r="F45" s="103">
        <v>1005328.91</v>
      </c>
      <c r="G45" s="103">
        <v>0</v>
      </c>
      <c r="H45" s="104">
        <v>1005328.91</v>
      </c>
    </row>
    <row r="46" spans="2:10" s="3" customFormat="1" ht="33.75">
      <c r="B46" s="96" t="s">
        <v>309</v>
      </c>
      <c r="C46" s="97" t="s">
        <v>173</v>
      </c>
      <c r="D46" s="150" t="s">
        <v>308</v>
      </c>
      <c r="E46" s="39">
        <v>0</v>
      </c>
      <c r="F46" s="39">
        <v>1005328.91</v>
      </c>
      <c r="G46" s="39">
        <v>0</v>
      </c>
      <c r="H46" s="100">
        <v>1005328.91</v>
      </c>
    </row>
    <row r="47" spans="2:10" s="3" customFormat="1" ht="11.25" hidden="1">
      <c r="B47" s="101"/>
      <c r="C47" s="97"/>
      <c r="D47" s="98"/>
      <c r="E47" s="102"/>
      <c r="F47" s="99"/>
      <c r="G47" s="99"/>
      <c r="H47" s="100"/>
    </row>
    <row r="48" spans="2:10" s="3" customFormat="1" ht="24">
      <c r="B48" s="105" t="s">
        <v>253</v>
      </c>
      <c r="C48" s="75" t="s">
        <v>24</v>
      </c>
      <c r="D48" s="76" t="s">
        <v>29</v>
      </c>
      <c r="E48" s="106">
        <v>2960643.9</v>
      </c>
      <c r="F48" s="106">
        <v>102893891.44</v>
      </c>
      <c r="G48" s="106">
        <v>356894.42</v>
      </c>
      <c r="H48" s="107">
        <v>106211429.76000001</v>
      </c>
    </row>
    <row r="49" spans="2:10" s="3" customFormat="1" ht="12">
      <c r="B49" s="74" t="s">
        <v>243</v>
      </c>
      <c r="C49" s="75" t="s">
        <v>30</v>
      </c>
      <c r="D49" s="76" t="s">
        <v>31</v>
      </c>
      <c r="E49" s="103">
        <v>611370</v>
      </c>
      <c r="F49" s="103">
        <v>70387602.209999993</v>
      </c>
      <c r="G49" s="103">
        <v>0</v>
      </c>
      <c r="H49" s="104">
        <v>70998972.209999993</v>
      </c>
    </row>
    <row r="50" spans="2:10" s="3" customFormat="1" ht="11.25">
      <c r="B50" s="96" t="s">
        <v>303</v>
      </c>
      <c r="C50" s="97" t="s">
        <v>30</v>
      </c>
      <c r="D50" s="150" t="s">
        <v>302</v>
      </c>
      <c r="E50" s="33">
        <v>457887.86</v>
      </c>
      <c r="F50" s="33">
        <v>52266449.5</v>
      </c>
      <c r="G50" s="33">
        <v>0</v>
      </c>
      <c r="H50" s="100">
        <v>52724337.359999999</v>
      </c>
    </row>
    <row r="51" spans="2:10" s="3" customFormat="1" ht="11.25">
      <c r="B51" s="96" t="s">
        <v>304</v>
      </c>
      <c r="C51" s="97" t="s">
        <v>30</v>
      </c>
      <c r="D51" s="150" t="s">
        <v>305</v>
      </c>
      <c r="E51" s="33">
        <v>15200</v>
      </c>
      <c r="F51" s="33">
        <v>0</v>
      </c>
      <c r="G51" s="33">
        <v>0</v>
      </c>
      <c r="H51" s="100">
        <v>15200</v>
      </c>
    </row>
    <row r="52" spans="2:10" s="3" customFormat="1" ht="11.25">
      <c r="B52" s="96" t="s">
        <v>307</v>
      </c>
      <c r="C52" s="97" t="s">
        <v>30</v>
      </c>
      <c r="D52" s="150" t="s">
        <v>306</v>
      </c>
      <c r="E52" s="33">
        <v>138282.14000000001</v>
      </c>
      <c r="F52" s="33">
        <v>18121152.710000001</v>
      </c>
      <c r="G52" s="33">
        <v>0</v>
      </c>
      <c r="H52" s="100">
        <v>18259434.850000001</v>
      </c>
    </row>
    <row r="53" spans="2:10" s="3" customFormat="1" ht="12.2" hidden="1" customHeight="1">
      <c r="B53" s="101"/>
      <c r="C53" s="97"/>
      <c r="D53" s="98"/>
      <c r="E53" s="102"/>
      <c r="F53" s="102"/>
      <c r="G53" s="102"/>
      <c r="H53" s="100"/>
    </row>
    <row r="54" spans="2:10" s="3" customFormat="1" ht="12">
      <c r="B54" s="74" t="s">
        <v>244</v>
      </c>
      <c r="C54" s="75" t="s">
        <v>26</v>
      </c>
      <c r="D54" s="76" t="s">
        <v>32</v>
      </c>
      <c r="E54" s="103">
        <v>2282528.9</v>
      </c>
      <c r="F54" s="103">
        <v>17819083.440000001</v>
      </c>
      <c r="G54" s="103">
        <v>240193.36</v>
      </c>
      <c r="H54" s="104">
        <v>20341805.699999999</v>
      </c>
    </row>
    <row r="55" spans="2:10" s="3" customFormat="1" ht="11.25">
      <c r="B55" s="96" t="s">
        <v>293</v>
      </c>
      <c r="C55" s="97" t="s">
        <v>26</v>
      </c>
      <c r="D55" s="150" t="s">
        <v>292</v>
      </c>
      <c r="E55" s="33">
        <v>0</v>
      </c>
      <c r="F55" s="33">
        <v>21186.01</v>
      </c>
      <c r="G55" s="33">
        <v>0</v>
      </c>
      <c r="H55" s="100">
        <v>21186.01</v>
      </c>
    </row>
    <row r="56" spans="2:10" s="3" customFormat="1" ht="11.25">
      <c r="B56" s="96" t="s">
        <v>294</v>
      </c>
      <c r="C56" s="97" t="s">
        <v>26</v>
      </c>
      <c r="D56" s="150" t="s">
        <v>295</v>
      </c>
      <c r="E56" s="33">
        <v>0</v>
      </c>
      <c r="F56" s="33">
        <v>2272225.5499999998</v>
      </c>
      <c r="G56" s="33">
        <v>0</v>
      </c>
      <c r="H56" s="100">
        <v>2272225.5499999998</v>
      </c>
    </row>
    <row r="57" spans="2:10" s="3" customFormat="1" ht="11.25">
      <c r="B57" s="96" t="s">
        <v>297</v>
      </c>
      <c r="C57" s="97" t="s">
        <v>26</v>
      </c>
      <c r="D57" s="150" t="s">
        <v>296</v>
      </c>
      <c r="E57" s="33">
        <v>671600</v>
      </c>
      <c r="F57" s="33">
        <v>686964.47</v>
      </c>
      <c r="G57" s="33">
        <v>141.62</v>
      </c>
      <c r="H57" s="100">
        <v>1358706.09</v>
      </c>
    </row>
    <row r="58" spans="2:10" s="3" customFormat="1" ht="11.25">
      <c r="B58" s="96" t="s">
        <v>298</v>
      </c>
      <c r="C58" s="97" t="s">
        <v>26</v>
      </c>
      <c r="D58" s="150" t="s">
        <v>299</v>
      </c>
      <c r="E58" s="33">
        <v>1610928.9</v>
      </c>
      <c r="F58" s="33">
        <v>14838350.15</v>
      </c>
      <c r="G58" s="33">
        <v>240051.74</v>
      </c>
      <c r="H58" s="100">
        <v>16689330.789999999</v>
      </c>
    </row>
    <row r="59" spans="2:10" s="3" customFormat="1" ht="11.25">
      <c r="B59" s="96" t="s">
        <v>300</v>
      </c>
      <c r="C59" s="97" t="s">
        <v>26</v>
      </c>
      <c r="D59" s="150" t="s">
        <v>301</v>
      </c>
      <c r="E59" s="33">
        <v>0</v>
      </c>
      <c r="F59" s="33">
        <v>357.26</v>
      </c>
      <c r="G59" s="33">
        <v>0</v>
      </c>
      <c r="H59" s="100">
        <v>357.26</v>
      </c>
    </row>
    <row r="60" spans="2:10" s="3" customFormat="1" ht="12.2" hidden="1" customHeight="1">
      <c r="B60" s="101"/>
      <c r="C60" s="97"/>
      <c r="D60" s="98"/>
      <c r="E60" s="102"/>
      <c r="F60" s="102"/>
      <c r="G60" s="102"/>
      <c r="H60" s="100"/>
    </row>
    <row r="61" spans="2:10" s="3" customFormat="1" ht="12">
      <c r="B61" s="74" t="s">
        <v>254</v>
      </c>
      <c r="C61" s="75" t="s">
        <v>33</v>
      </c>
      <c r="D61" s="76" t="s">
        <v>34</v>
      </c>
      <c r="E61" s="103">
        <v>0</v>
      </c>
      <c r="F61" s="103">
        <v>0</v>
      </c>
      <c r="G61" s="103">
        <v>0</v>
      </c>
      <c r="H61" s="104">
        <v>0</v>
      </c>
    </row>
    <row r="62" spans="2:10" s="3" customFormat="1" ht="11.25">
      <c r="B62" s="158"/>
      <c r="C62" s="159"/>
      <c r="D62" s="160"/>
      <c r="E62" s="164"/>
      <c r="F62" s="161"/>
      <c r="G62" s="161"/>
      <c r="H62" s="162"/>
      <c r="I62" s="163"/>
      <c r="J62" s="163"/>
    </row>
    <row r="63" spans="2:10" s="3" customFormat="1" ht="11.25" hidden="1">
      <c r="B63" s="101"/>
      <c r="C63" s="97"/>
      <c r="D63" s="98"/>
      <c r="E63" s="99"/>
      <c r="F63" s="99"/>
      <c r="G63" s="99"/>
      <c r="H63" s="100"/>
    </row>
    <row r="64" spans="2:10" s="3" customFormat="1" ht="12">
      <c r="B64" s="74" t="s">
        <v>255</v>
      </c>
      <c r="C64" s="75" t="s">
        <v>31</v>
      </c>
      <c r="D64" s="76" t="s">
        <v>35</v>
      </c>
      <c r="E64" s="103">
        <v>40100</v>
      </c>
      <c r="F64" s="103">
        <v>8996.0499999999993</v>
      </c>
      <c r="G64" s="103">
        <v>0</v>
      </c>
      <c r="H64" s="104">
        <v>49096.05</v>
      </c>
    </row>
    <row r="65" spans="2:10" s="3" customFormat="1" ht="22.5">
      <c r="B65" s="96" t="s">
        <v>290</v>
      </c>
      <c r="C65" s="97" t="s">
        <v>31</v>
      </c>
      <c r="D65" s="150" t="s">
        <v>291</v>
      </c>
      <c r="E65" s="33">
        <v>40100</v>
      </c>
      <c r="F65" s="33">
        <v>8996.0499999999993</v>
      </c>
      <c r="G65" s="33">
        <v>0</v>
      </c>
      <c r="H65" s="100">
        <v>49096.05</v>
      </c>
    </row>
    <row r="66" spans="2:10" s="3" customFormat="1" ht="11.25" hidden="1">
      <c r="B66" s="101"/>
      <c r="C66" s="97"/>
      <c r="D66" s="98"/>
      <c r="E66" s="102"/>
      <c r="F66" s="102"/>
      <c r="G66" s="102"/>
      <c r="H66" s="100"/>
    </row>
    <row r="67" spans="2:10" s="3" customFormat="1" ht="12">
      <c r="B67" s="74" t="s">
        <v>256</v>
      </c>
      <c r="C67" s="75" t="s">
        <v>34</v>
      </c>
      <c r="D67" s="76" t="s">
        <v>36</v>
      </c>
      <c r="E67" s="103">
        <v>0</v>
      </c>
      <c r="F67" s="103">
        <v>0</v>
      </c>
      <c r="G67" s="103">
        <v>0</v>
      </c>
      <c r="H67" s="104">
        <v>0</v>
      </c>
    </row>
    <row r="68" spans="2:10" s="3" customFormat="1" ht="11.25">
      <c r="B68" s="158"/>
      <c r="C68" s="159"/>
      <c r="D68" s="160"/>
      <c r="E68" s="161"/>
      <c r="F68" s="161"/>
      <c r="G68" s="161"/>
      <c r="H68" s="162"/>
      <c r="I68" s="163"/>
      <c r="J68" s="163"/>
    </row>
    <row r="69" spans="2:10" s="3" customFormat="1" ht="11.25" hidden="1">
      <c r="B69" s="101"/>
      <c r="C69" s="97"/>
      <c r="D69" s="98"/>
      <c r="E69" s="102"/>
      <c r="F69" s="102"/>
      <c r="G69" s="102"/>
      <c r="H69" s="100"/>
    </row>
    <row r="70" spans="2:10" s="3" customFormat="1" ht="12">
      <c r="B70" s="74" t="s">
        <v>257</v>
      </c>
      <c r="C70" s="75" t="s">
        <v>35</v>
      </c>
      <c r="D70" s="76" t="s">
        <v>37</v>
      </c>
      <c r="E70" s="103">
        <v>0</v>
      </c>
      <c r="F70" s="103">
        <v>186895.77</v>
      </c>
      <c r="G70" s="103">
        <v>0</v>
      </c>
      <c r="H70" s="103">
        <v>186895.77</v>
      </c>
    </row>
    <row r="71" spans="2:10" s="3" customFormat="1" ht="11.25">
      <c r="B71" s="96" t="s">
        <v>287</v>
      </c>
      <c r="C71" s="97" t="s">
        <v>35</v>
      </c>
      <c r="D71" s="150" t="s">
        <v>286</v>
      </c>
      <c r="E71" s="33">
        <v>0</v>
      </c>
      <c r="F71" s="33">
        <v>10178.36</v>
      </c>
      <c r="G71" s="33">
        <v>0</v>
      </c>
      <c r="H71" s="100">
        <v>10178.36</v>
      </c>
    </row>
    <row r="72" spans="2:10" s="3" customFormat="1" ht="11.25">
      <c r="B72" s="96" t="s">
        <v>289</v>
      </c>
      <c r="C72" s="97" t="s">
        <v>35</v>
      </c>
      <c r="D72" s="150" t="s">
        <v>288</v>
      </c>
      <c r="E72" s="33">
        <v>0</v>
      </c>
      <c r="F72" s="33">
        <v>176717.41</v>
      </c>
      <c r="G72" s="33">
        <v>0</v>
      </c>
      <c r="H72" s="100">
        <v>176717.41</v>
      </c>
    </row>
    <row r="73" spans="2:10" s="3" customFormat="1" ht="11.25" hidden="1">
      <c r="B73" s="101"/>
      <c r="C73" s="97"/>
      <c r="D73" s="98"/>
      <c r="E73" s="102"/>
      <c r="F73" s="102"/>
      <c r="G73" s="102"/>
      <c r="H73" s="100"/>
    </row>
    <row r="74" spans="2:10" s="3" customFormat="1" ht="12">
      <c r="B74" s="74" t="s">
        <v>258</v>
      </c>
      <c r="C74" s="75" t="s">
        <v>36</v>
      </c>
      <c r="D74" s="76" t="s">
        <v>40</v>
      </c>
      <c r="E74" s="103">
        <v>26645</v>
      </c>
      <c r="F74" s="103">
        <v>14012980.640000001</v>
      </c>
      <c r="G74" s="103">
        <v>116701.06</v>
      </c>
      <c r="H74" s="104">
        <v>14156326.699999999</v>
      </c>
    </row>
    <row r="75" spans="2:10" s="3" customFormat="1" ht="11.25">
      <c r="B75" s="96" t="s">
        <v>282</v>
      </c>
      <c r="C75" s="97" t="s">
        <v>36</v>
      </c>
      <c r="D75" s="150" t="s">
        <v>283</v>
      </c>
      <c r="E75" s="33">
        <v>0</v>
      </c>
      <c r="F75" s="33">
        <v>10897461.460000001</v>
      </c>
      <c r="G75" s="33">
        <v>99230</v>
      </c>
      <c r="H75" s="100">
        <v>10996691.460000001</v>
      </c>
    </row>
    <row r="76" spans="2:10" s="3" customFormat="1" ht="11.25">
      <c r="B76" s="96" t="s">
        <v>284</v>
      </c>
      <c r="C76" s="97" t="s">
        <v>36</v>
      </c>
      <c r="D76" s="150" t="s">
        <v>285</v>
      </c>
      <c r="E76" s="33">
        <v>26645</v>
      </c>
      <c r="F76" s="33">
        <v>3115519.18</v>
      </c>
      <c r="G76" s="33">
        <v>17471.060000000001</v>
      </c>
      <c r="H76" s="100">
        <v>3159635.24</v>
      </c>
    </row>
    <row r="77" spans="2:10" s="3" customFormat="1" ht="12.2" hidden="1" customHeight="1">
      <c r="B77" s="101"/>
      <c r="C77" s="97"/>
      <c r="D77" s="98"/>
      <c r="E77" s="102"/>
      <c r="F77" s="102"/>
      <c r="G77" s="102"/>
      <c r="H77" s="100"/>
    </row>
    <row r="78" spans="2:10" s="3" customFormat="1" ht="24">
      <c r="B78" s="74" t="s">
        <v>259</v>
      </c>
      <c r="C78" s="75" t="s">
        <v>37</v>
      </c>
      <c r="D78" s="76" t="s">
        <v>174</v>
      </c>
      <c r="E78" s="103">
        <v>0</v>
      </c>
      <c r="F78" s="103">
        <v>71427.33</v>
      </c>
      <c r="G78" s="103">
        <v>0</v>
      </c>
      <c r="H78" s="104">
        <v>71427.33</v>
      </c>
    </row>
    <row r="79" spans="2:10" s="3" customFormat="1" ht="22.5">
      <c r="B79" s="96" t="s">
        <v>280</v>
      </c>
      <c r="C79" s="97" t="s">
        <v>37</v>
      </c>
      <c r="D79" s="150" t="s">
        <v>281</v>
      </c>
      <c r="E79" s="33">
        <v>0</v>
      </c>
      <c r="F79" s="33">
        <v>71427.33</v>
      </c>
      <c r="G79" s="33">
        <v>0</v>
      </c>
      <c r="H79" s="100">
        <v>71427.33</v>
      </c>
    </row>
    <row r="80" spans="2:10" s="3" customFormat="1" ht="0.75" customHeight="1" thickBot="1">
      <c r="B80" s="101"/>
      <c r="C80" s="108"/>
      <c r="D80" s="109"/>
      <c r="E80" s="110"/>
      <c r="F80" s="110"/>
      <c r="G80" s="110"/>
      <c r="H80" s="111"/>
    </row>
    <row r="81" spans="2:8" s="3" customFormat="1" ht="12.2" customHeight="1">
      <c r="B81" s="90"/>
      <c r="C81" s="90"/>
      <c r="D81" s="90"/>
      <c r="E81" s="90"/>
      <c r="F81" s="90"/>
      <c r="G81" s="90"/>
      <c r="H81" s="90" t="s">
        <v>39</v>
      </c>
    </row>
    <row r="82" spans="2:8" s="3" customFormat="1" ht="12.2" customHeight="1">
      <c r="B82" s="112"/>
      <c r="C82" s="54" t="s">
        <v>4</v>
      </c>
      <c r="D82" s="174" t="s">
        <v>5</v>
      </c>
      <c r="E82" s="55" t="s">
        <v>6</v>
      </c>
      <c r="F82" s="55" t="s">
        <v>127</v>
      </c>
      <c r="G82" s="56" t="s">
        <v>130</v>
      </c>
      <c r="H82" s="91"/>
    </row>
    <row r="83" spans="2:8" s="3" customFormat="1" ht="12.2" customHeight="1">
      <c r="B83" s="59" t="s">
        <v>7</v>
      </c>
      <c r="C83" s="59" t="s">
        <v>8</v>
      </c>
      <c r="D83" s="175"/>
      <c r="E83" s="60" t="s">
        <v>9</v>
      </c>
      <c r="F83" s="60" t="s">
        <v>128</v>
      </c>
      <c r="G83" s="61" t="s">
        <v>131</v>
      </c>
      <c r="H83" s="92" t="s">
        <v>10</v>
      </c>
    </row>
    <row r="84" spans="2:8" s="3" customFormat="1" ht="12.2" customHeight="1">
      <c r="B84" s="113"/>
      <c r="C84" s="114" t="s">
        <v>11</v>
      </c>
      <c r="D84" s="176"/>
      <c r="E84" s="64" t="s">
        <v>12</v>
      </c>
      <c r="F84" s="64" t="s">
        <v>129</v>
      </c>
      <c r="G84" s="115" t="s">
        <v>132</v>
      </c>
      <c r="H84" s="92"/>
    </row>
    <row r="85" spans="2:8" s="3" customFormat="1" ht="12.2" customHeight="1" thickBot="1">
      <c r="B85" s="65">
        <v>1</v>
      </c>
      <c r="C85" s="116">
        <v>2</v>
      </c>
      <c r="D85" s="116">
        <v>3</v>
      </c>
      <c r="E85" s="117">
        <v>4</v>
      </c>
      <c r="F85" s="117">
        <v>5</v>
      </c>
      <c r="G85" s="118" t="s">
        <v>13</v>
      </c>
      <c r="H85" s="119" t="s">
        <v>14</v>
      </c>
    </row>
    <row r="86" spans="2:8" s="3" customFormat="1" ht="12">
      <c r="B86" s="93" t="s">
        <v>275</v>
      </c>
      <c r="C86" s="70" t="s">
        <v>40</v>
      </c>
      <c r="D86" s="71" t="s">
        <v>38</v>
      </c>
      <c r="E86" s="94">
        <v>0</v>
      </c>
      <c r="F86" s="94">
        <v>406906</v>
      </c>
      <c r="G86" s="94">
        <v>0</v>
      </c>
      <c r="H86" s="95">
        <v>406906</v>
      </c>
    </row>
    <row r="87" spans="2:8" s="3" customFormat="1" ht="11.25">
      <c r="B87" s="96" t="s">
        <v>278</v>
      </c>
      <c r="C87" s="97" t="s">
        <v>40</v>
      </c>
      <c r="D87" s="150" t="s">
        <v>279</v>
      </c>
      <c r="E87" s="33">
        <v>0</v>
      </c>
      <c r="F87" s="33">
        <v>406906</v>
      </c>
      <c r="G87" s="33">
        <v>0</v>
      </c>
      <c r="H87" s="100">
        <v>406906</v>
      </c>
    </row>
    <row r="88" spans="2:8" s="3" customFormat="1" ht="12.2" hidden="1" customHeight="1">
      <c r="B88" s="96"/>
      <c r="C88" s="97"/>
      <c r="D88" s="98"/>
      <c r="E88" s="102"/>
      <c r="F88" s="102"/>
      <c r="G88" s="102"/>
      <c r="H88" s="100"/>
    </row>
    <row r="89" spans="2:8" s="3" customFormat="1" ht="11.25">
      <c r="B89" s="120" t="s">
        <v>260</v>
      </c>
      <c r="C89" s="75" t="s">
        <v>41</v>
      </c>
      <c r="D89" s="76"/>
      <c r="E89" s="103">
        <v>2104072.5</v>
      </c>
      <c r="F89" s="103">
        <v>5768875.6299999999</v>
      </c>
      <c r="G89" s="103">
        <v>87132.85</v>
      </c>
      <c r="H89" s="104">
        <v>7960080.9800000004</v>
      </c>
    </row>
    <row r="90" spans="2:8" s="3" customFormat="1" ht="12">
      <c r="B90" s="74" t="s">
        <v>261</v>
      </c>
      <c r="C90" s="75" t="s">
        <v>42</v>
      </c>
      <c r="D90" s="76"/>
      <c r="E90" s="121">
        <v>2104072.5</v>
      </c>
      <c r="F90" s="121">
        <v>5768875.6299999999</v>
      </c>
      <c r="G90" s="121">
        <v>87132.85</v>
      </c>
      <c r="H90" s="122">
        <v>7960080.9800000004</v>
      </c>
    </row>
    <row r="91" spans="2:8" s="3" customFormat="1" ht="12">
      <c r="B91" s="74" t="s">
        <v>262</v>
      </c>
      <c r="C91" s="75" t="s">
        <v>43</v>
      </c>
      <c r="D91" s="76"/>
      <c r="E91" s="39"/>
      <c r="F91" s="33"/>
      <c r="G91" s="33"/>
      <c r="H91" s="100">
        <v>0</v>
      </c>
    </row>
    <row r="92" spans="2:8" s="3" customFormat="1" ht="22.5">
      <c r="B92" s="120" t="s">
        <v>263</v>
      </c>
      <c r="C92" s="75" t="s">
        <v>44</v>
      </c>
      <c r="D92" s="76"/>
      <c r="E92" s="106">
        <v>-40100</v>
      </c>
      <c r="F92" s="106">
        <v>-2587784.25</v>
      </c>
      <c r="G92" s="106">
        <v>91202.64</v>
      </c>
      <c r="H92" s="107">
        <v>-2536681.61</v>
      </c>
    </row>
    <row r="93" spans="2:8" s="3" customFormat="1" ht="12">
      <c r="B93" s="74" t="s">
        <v>264</v>
      </c>
      <c r="C93" s="75" t="s">
        <v>45</v>
      </c>
      <c r="D93" s="76"/>
      <c r="E93" s="103">
        <v>0</v>
      </c>
      <c r="F93" s="103">
        <v>-2073897.79</v>
      </c>
      <c r="G93" s="103">
        <v>0</v>
      </c>
      <c r="H93" s="104">
        <v>-2073897.79</v>
      </c>
    </row>
    <row r="94" spans="2:8" s="3" customFormat="1" ht="11.25">
      <c r="B94" s="123" t="s">
        <v>266</v>
      </c>
      <c r="C94" s="75" t="s">
        <v>46</v>
      </c>
      <c r="D94" s="76" t="s">
        <v>44</v>
      </c>
      <c r="E94" s="33">
        <v>2144172.5</v>
      </c>
      <c r="F94" s="33">
        <v>9455851.6999999993</v>
      </c>
      <c r="G94" s="33">
        <v>107909.3</v>
      </c>
      <c r="H94" s="100">
        <v>11707933.5</v>
      </c>
    </row>
    <row r="95" spans="2:8" s="3" customFormat="1" ht="11.25">
      <c r="B95" s="123" t="s">
        <v>181</v>
      </c>
      <c r="C95" s="75" t="s">
        <v>47</v>
      </c>
      <c r="D95" s="76" t="s">
        <v>154</v>
      </c>
      <c r="E95" s="33">
        <v>2144172.5</v>
      </c>
      <c r="F95" s="33">
        <v>11529749.49</v>
      </c>
      <c r="G95" s="33">
        <v>107909.3</v>
      </c>
      <c r="H95" s="100">
        <v>13781831.289999999</v>
      </c>
    </row>
    <row r="96" spans="2:8" s="3" customFormat="1" ht="12">
      <c r="B96" s="74" t="s">
        <v>179</v>
      </c>
      <c r="C96" s="75" t="s">
        <v>49</v>
      </c>
      <c r="D96" s="76"/>
      <c r="E96" s="103">
        <v>0</v>
      </c>
      <c r="F96" s="103">
        <v>0</v>
      </c>
      <c r="G96" s="103">
        <v>0</v>
      </c>
      <c r="H96" s="104">
        <v>0</v>
      </c>
    </row>
    <row r="97" spans="2:10" s="3" customFormat="1" ht="11.25">
      <c r="B97" s="123" t="s">
        <v>267</v>
      </c>
      <c r="C97" s="75" t="s">
        <v>50</v>
      </c>
      <c r="D97" s="76" t="s">
        <v>45</v>
      </c>
      <c r="E97" s="33"/>
      <c r="F97" s="33"/>
      <c r="G97" s="33"/>
      <c r="H97" s="100">
        <v>0</v>
      </c>
    </row>
    <row r="98" spans="2:10" s="3" customFormat="1" ht="11.25">
      <c r="B98" s="123" t="s">
        <v>182</v>
      </c>
      <c r="C98" s="75" t="s">
        <v>51</v>
      </c>
      <c r="D98" s="76" t="s">
        <v>155</v>
      </c>
      <c r="E98" s="33"/>
      <c r="F98" s="33"/>
      <c r="G98" s="33"/>
      <c r="H98" s="100">
        <v>0</v>
      </c>
    </row>
    <row r="99" spans="2:10" s="3" customFormat="1" ht="12">
      <c r="B99" s="74" t="s">
        <v>180</v>
      </c>
      <c r="C99" s="75" t="s">
        <v>53</v>
      </c>
      <c r="D99" s="76"/>
      <c r="E99" s="103">
        <v>0</v>
      </c>
      <c r="F99" s="103">
        <v>0</v>
      </c>
      <c r="G99" s="103">
        <v>0</v>
      </c>
      <c r="H99" s="104">
        <v>0</v>
      </c>
    </row>
    <row r="100" spans="2:10" s="3" customFormat="1" ht="11.25">
      <c r="B100" s="123" t="s">
        <v>268</v>
      </c>
      <c r="C100" s="75" t="s">
        <v>54</v>
      </c>
      <c r="D100" s="76" t="s">
        <v>49</v>
      </c>
      <c r="E100" s="33"/>
      <c r="F100" s="33"/>
      <c r="G100" s="33"/>
      <c r="H100" s="100">
        <v>0</v>
      </c>
    </row>
    <row r="101" spans="2:10" s="3" customFormat="1" ht="11.25">
      <c r="B101" s="123" t="s">
        <v>183</v>
      </c>
      <c r="C101" s="75" t="s">
        <v>55</v>
      </c>
      <c r="D101" s="76" t="s">
        <v>156</v>
      </c>
      <c r="E101" s="33"/>
      <c r="F101" s="33"/>
      <c r="G101" s="33"/>
      <c r="H101" s="100">
        <v>0</v>
      </c>
    </row>
    <row r="102" spans="2:10" s="3" customFormat="1" ht="12">
      <c r="B102" s="74" t="s">
        <v>184</v>
      </c>
      <c r="C102" s="75" t="s">
        <v>57</v>
      </c>
      <c r="D102" s="76"/>
      <c r="E102" s="103">
        <v>-40100</v>
      </c>
      <c r="F102" s="103">
        <v>-604189.59</v>
      </c>
      <c r="G102" s="103">
        <v>91202.64</v>
      </c>
      <c r="H102" s="104">
        <v>-553086.94999999995</v>
      </c>
    </row>
    <row r="103" spans="2:10" s="3" customFormat="1" ht="11.25">
      <c r="B103" s="123" t="s">
        <v>269</v>
      </c>
      <c r="C103" s="75" t="s">
        <v>58</v>
      </c>
      <c r="D103" s="76" t="s">
        <v>59</v>
      </c>
      <c r="E103" s="39">
        <v>26645</v>
      </c>
      <c r="F103" s="39">
        <v>2520325.64</v>
      </c>
      <c r="G103" s="39">
        <v>110593.7</v>
      </c>
      <c r="H103" s="100">
        <v>2657564.34</v>
      </c>
    </row>
    <row r="104" spans="2:10" s="3" customFormat="1" ht="11.25">
      <c r="B104" s="158"/>
      <c r="C104" s="159"/>
      <c r="D104" s="160"/>
      <c r="E104" s="161"/>
      <c r="F104" s="161"/>
      <c r="G104" s="161"/>
      <c r="H104" s="162"/>
      <c r="I104" s="163"/>
      <c r="J104" s="163"/>
    </row>
    <row r="105" spans="2:10" s="3" customFormat="1" ht="11.25" hidden="1">
      <c r="B105" s="96"/>
      <c r="C105" s="97"/>
      <c r="D105" s="98"/>
      <c r="E105" s="102"/>
      <c r="F105" s="102"/>
      <c r="G105" s="102"/>
      <c r="H105" s="100"/>
    </row>
    <row r="106" spans="2:10" s="3" customFormat="1" ht="11.25">
      <c r="B106" s="123" t="s">
        <v>226</v>
      </c>
      <c r="C106" s="75" t="s">
        <v>60</v>
      </c>
      <c r="D106" s="76" t="s">
        <v>61</v>
      </c>
      <c r="E106" s="39">
        <v>66745</v>
      </c>
      <c r="F106" s="39">
        <v>3124515.23</v>
      </c>
      <c r="G106" s="39">
        <v>19391.060000000001</v>
      </c>
      <c r="H106" s="100">
        <v>3210651.29</v>
      </c>
    </row>
    <row r="107" spans="2:10" s="3" customFormat="1" ht="11.25">
      <c r="B107" s="158"/>
      <c r="C107" s="159"/>
      <c r="D107" s="160"/>
      <c r="E107" s="161"/>
      <c r="F107" s="161"/>
      <c r="G107" s="161"/>
      <c r="H107" s="162"/>
      <c r="I107" s="163"/>
      <c r="J107" s="163"/>
    </row>
    <row r="108" spans="2:10" s="3" customFormat="1" ht="11.25" hidden="1">
      <c r="B108" s="96"/>
      <c r="C108" s="97"/>
      <c r="D108" s="98"/>
      <c r="E108" s="102"/>
      <c r="F108" s="102"/>
      <c r="G108" s="102"/>
      <c r="H108" s="100"/>
    </row>
    <row r="109" spans="2:10" s="3" customFormat="1" ht="12">
      <c r="B109" s="74" t="s">
        <v>202</v>
      </c>
      <c r="C109" s="75" t="s">
        <v>62</v>
      </c>
      <c r="D109" s="76"/>
      <c r="E109" s="103">
        <v>0</v>
      </c>
      <c r="F109" s="103">
        <v>41500</v>
      </c>
      <c r="G109" s="103">
        <v>0</v>
      </c>
      <c r="H109" s="104">
        <v>41500</v>
      </c>
    </row>
    <row r="110" spans="2:10" s="3" customFormat="1" ht="11.25">
      <c r="B110" s="123" t="s">
        <v>270</v>
      </c>
      <c r="C110" s="75" t="s">
        <v>63</v>
      </c>
      <c r="D110" s="76" t="s">
        <v>220</v>
      </c>
      <c r="E110" s="33">
        <v>0</v>
      </c>
      <c r="F110" s="33">
        <v>41500</v>
      </c>
      <c r="G110" s="33">
        <v>0</v>
      </c>
      <c r="H110" s="100">
        <v>41500</v>
      </c>
    </row>
    <row r="111" spans="2:10" s="3" customFormat="1" ht="11.25">
      <c r="B111" s="123" t="s">
        <v>203</v>
      </c>
      <c r="C111" s="75" t="s">
        <v>65</v>
      </c>
      <c r="D111" s="76" t="s">
        <v>219</v>
      </c>
      <c r="E111" s="33"/>
      <c r="F111" s="33"/>
      <c r="G111" s="33"/>
      <c r="H111" s="100">
        <v>0</v>
      </c>
    </row>
    <row r="112" spans="2:10" s="3" customFormat="1" ht="12">
      <c r="B112" s="74" t="s">
        <v>205</v>
      </c>
      <c r="C112" s="154" t="s">
        <v>204</v>
      </c>
      <c r="D112" s="155"/>
      <c r="E112" s="156">
        <v>0</v>
      </c>
      <c r="F112" s="156">
        <v>0</v>
      </c>
      <c r="G112" s="156">
        <v>0</v>
      </c>
      <c r="H112" s="157">
        <v>0</v>
      </c>
    </row>
    <row r="113" spans="2:8" s="3" customFormat="1" ht="22.5">
      <c r="B113" s="123" t="s">
        <v>208</v>
      </c>
      <c r="C113" s="75" t="s">
        <v>206</v>
      </c>
      <c r="D113" s="76" t="s">
        <v>57</v>
      </c>
      <c r="E113" s="39"/>
      <c r="F113" s="33"/>
      <c r="G113" s="33"/>
      <c r="H113" s="100">
        <v>0</v>
      </c>
    </row>
    <row r="114" spans="2:8" s="3" customFormat="1" ht="11.25">
      <c r="B114" s="123" t="s">
        <v>209</v>
      </c>
      <c r="C114" s="75" t="s">
        <v>207</v>
      </c>
      <c r="D114" s="76" t="s">
        <v>272</v>
      </c>
      <c r="E114" s="39"/>
      <c r="F114" s="33"/>
      <c r="G114" s="33"/>
      <c r="H114" s="100">
        <v>0</v>
      </c>
    </row>
    <row r="115" spans="2:8" s="3" customFormat="1" ht="24.75" thickBot="1">
      <c r="B115" s="124" t="s">
        <v>265</v>
      </c>
      <c r="C115" s="125" t="s">
        <v>67</v>
      </c>
      <c r="D115" s="126"/>
      <c r="E115" s="127">
        <v>0</v>
      </c>
      <c r="F115" s="127">
        <v>0</v>
      </c>
      <c r="G115" s="127">
        <v>0</v>
      </c>
      <c r="H115" s="128">
        <v>0</v>
      </c>
    </row>
    <row r="116" spans="2:8" s="3" customFormat="1" ht="11.25">
      <c r="B116" s="90"/>
      <c r="C116" s="90"/>
      <c r="D116" s="90"/>
      <c r="E116" s="90"/>
      <c r="F116" s="90"/>
      <c r="G116" s="90"/>
      <c r="H116" s="129" t="s">
        <v>66</v>
      </c>
    </row>
    <row r="117" spans="2:8" s="3" customFormat="1" ht="12" customHeight="1">
      <c r="B117" s="112"/>
      <c r="C117" s="54" t="s">
        <v>4</v>
      </c>
      <c r="D117" s="174" t="s">
        <v>5</v>
      </c>
      <c r="E117" s="55" t="s">
        <v>6</v>
      </c>
      <c r="F117" s="55" t="s">
        <v>127</v>
      </c>
      <c r="G117" s="56" t="s">
        <v>130</v>
      </c>
      <c r="H117" s="91"/>
    </row>
    <row r="118" spans="2:8" s="3" customFormat="1" ht="12" customHeight="1">
      <c r="B118" s="59" t="s">
        <v>7</v>
      </c>
      <c r="C118" s="59" t="s">
        <v>8</v>
      </c>
      <c r="D118" s="175"/>
      <c r="E118" s="60" t="s">
        <v>9</v>
      </c>
      <c r="F118" s="60" t="s">
        <v>128</v>
      </c>
      <c r="G118" s="61" t="s">
        <v>131</v>
      </c>
      <c r="H118" s="92" t="s">
        <v>10</v>
      </c>
    </row>
    <row r="119" spans="2:8" s="3" customFormat="1" ht="12" customHeight="1">
      <c r="B119" s="113"/>
      <c r="C119" s="114" t="s">
        <v>11</v>
      </c>
      <c r="D119" s="176"/>
      <c r="E119" s="64" t="s">
        <v>12</v>
      </c>
      <c r="F119" s="64" t="s">
        <v>129</v>
      </c>
      <c r="G119" s="115" t="s">
        <v>132</v>
      </c>
      <c r="H119" s="92"/>
    </row>
    <row r="120" spans="2:8" s="3" customFormat="1" ht="12" thickBot="1">
      <c r="B120" s="65">
        <v>1</v>
      </c>
      <c r="C120" s="116">
        <v>2</v>
      </c>
      <c r="D120" s="116">
        <v>3</v>
      </c>
      <c r="E120" s="67">
        <v>4</v>
      </c>
      <c r="F120" s="67">
        <v>5</v>
      </c>
      <c r="G120" s="56" t="s">
        <v>13</v>
      </c>
      <c r="H120" s="91" t="s">
        <v>14</v>
      </c>
    </row>
    <row r="121" spans="2:8" s="3" customFormat="1" ht="11.25">
      <c r="B121" s="130" t="s">
        <v>276</v>
      </c>
      <c r="C121" s="131" t="s">
        <v>175</v>
      </c>
      <c r="D121" s="132" t="s">
        <v>185</v>
      </c>
      <c r="E121" s="51">
        <v>0</v>
      </c>
      <c r="F121" s="51">
        <v>102396383.7</v>
      </c>
      <c r="G121" s="51">
        <v>355094.42</v>
      </c>
      <c r="H121" s="133">
        <v>102751478.12</v>
      </c>
    </row>
    <row r="122" spans="2:8" s="3" customFormat="1" ht="11.25">
      <c r="B122" s="134" t="s">
        <v>157</v>
      </c>
      <c r="C122" s="135" t="s">
        <v>176</v>
      </c>
      <c r="D122" s="136" t="s">
        <v>64</v>
      </c>
      <c r="E122" s="49">
        <v>0</v>
      </c>
      <c r="F122" s="49">
        <v>102396383.7</v>
      </c>
      <c r="G122" s="49">
        <v>355094.42</v>
      </c>
      <c r="H122" s="82">
        <v>102751478.12</v>
      </c>
    </row>
    <row r="123" spans="2:8" s="3" customFormat="1" ht="12">
      <c r="B123" s="74" t="s">
        <v>213</v>
      </c>
      <c r="C123" s="154" t="s">
        <v>212</v>
      </c>
      <c r="D123" s="155"/>
      <c r="E123" s="156">
        <v>0</v>
      </c>
      <c r="F123" s="156">
        <v>0</v>
      </c>
      <c r="G123" s="156">
        <v>0</v>
      </c>
      <c r="H123" s="157">
        <v>0</v>
      </c>
    </row>
    <row r="124" spans="2:8" s="3" customFormat="1" ht="22.5">
      <c r="B124" s="123" t="s">
        <v>214</v>
      </c>
      <c r="C124" s="75" t="s">
        <v>210</v>
      </c>
      <c r="D124" s="76" t="s">
        <v>64</v>
      </c>
      <c r="E124" s="39"/>
      <c r="F124" s="33"/>
      <c r="G124" s="33"/>
      <c r="H124" s="100">
        <v>0</v>
      </c>
    </row>
    <row r="125" spans="2:8" s="3" customFormat="1" ht="11.25">
      <c r="B125" s="123" t="s">
        <v>157</v>
      </c>
      <c r="C125" s="75" t="s">
        <v>211</v>
      </c>
      <c r="D125" s="76" t="s">
        <v>64</v>
      </c>
      <c r="E125" s="39"/>
      <c r="F125" s="33"/>
      <c r="G125" s="33"/>
      <c r="H125" s="100">
        <v>0</v>
      </c>
    </row>
    <row r="126" spans="2:8" s="3" customFormat="1" ht="12">
      <c r="B126" s="124" t="s">
        <v>186</v>
      </c>
      <c r="C126" s="135" t="s">
        <v>149</v>
      </c>
      <c r="D126" s="136" t="s">
        <v>64</v>
      </c>
      <c r="E126" s="49">
        <v>0</v>
      </c>
      <c r="F126" s="49">
        <v>48803.13</v>
      </c>
      <c r="G126" s="49">
        <v>0</v>
      </c>
      <c r="H126" s="82">
        <v>48803.13</v>
      </c>
    </row>
    <row r="127" spans="2:8" s="3" customFormat="1" ht="24">
      <c r="B127" s="137" t="s">
        <v>227</v>
      </c>
      <c r="C127" s="135" t="s">
        <v>48</v>
      </c>
      <c r="D127" s="136"/>
      <c r="E127" s="138">
        <v>2144172.5</v>
      </c>
      <c r="F127" s="138">
        <v>8356659.8799999999</v>
      </c>
      <c r="G127" s="138">
        <v>-4069.79</v>
      </c>
      <c r="H127" s="139">
        <v>10496762.59</v>
      </c>
    </row>
    <row r="128" spans="2:8" s="3" customFormat="1" ht="22.5">
      <c r="B128" s="140" t="s">
        <v>228</v>
      </c>
      <c r="C128" s="135" t="s">
        <v>52</v>
      </c>
      <c r="D128" s="136"/>
      <c r="E128" s="141">
        <v>2941125</v>
      </c>
      <c r="F128" s="141">
        <v>213830630.97</v>
      </c>
      <c r="G128" s="141">
        <v>-855757.24</v>
      </c>
      <c r="H128" s="142">
        <v>215915998.72999999</v>
      </c>
    </row>
    <row r="129" spans="2:8" s="3" customFormat="1" ht="12">
      <c r="B129" s="74" t="s">
        <v>187</v>
      </c>
      <c r="C129" s="135" t="s">
        <v>56</v>
      </c>
      <c r="D129" s="136"/>
      <c r="E129" s="77">
        <v>-2206.8000000000002</v>
      </c>
      <c r="F129" s="77">
        <v>1109765.77</v>
      </c>
      <c r="G129" s="77">
        <v>-855757.24</v>
      </c>
      <c r="H129" s="78">
        <v>251801.73</v>
      </c>
    </row>
    <row r="130" spans="2:8" s="3" customFormat="1" ht="11.25">
      <c r="B130" s="134" t="s">
        <v>273</v>
      </c>
      <c r="C130" s="135" t="s">
        <v>150</v>
      </c>
      <c r="D130" s="136" t="s">
        <v>68</v>
      </c>
      <c r="E130" s="49">
        <v>5091407.2</v>
      </c>
      <c r="F130" s="49">
        <v>112072852.67</v>
      </c>
      <c r="G130" s="49">
        <v>477635.16</v>
      </c>
      <c r="H130" s="82">
        <v>117641895.03</v>
      </c>
    </row>
    <row r="131" spans="2:8" s="3" customFormat="1" ht="11.25">
      <c r="B131" s="134" t="s">
        <v>188</v>
      </c>
      <c r="C131" s="135" t="s">
        <v>151</v>
      </c>
      <c r="D131" s="136" t="s">
        <v>69</v>
      </c>
      <c r="E131" s="50">
        <v>5093614</v>
      </c>
      <c r="F131" s="50">
        <v>110963086.90000001</v>
      </c>
      <c r="G131" s="50">
        <v>1333392.3999999999</v>
      </c>
      <c r="H131" s="82">
        <v>117390093.3</v>
      </c>
    </row>
    <row r="132" spans="2:8" s="3" customFormat="1" ht="12">
      <c r="B132" s="124" t="s">
        <v>189</v>
      </c>
      <c r="C132" s="135" t="s">
        <v>61</v>
      </c>
      <c r="D132" s="136"/>
      <c r="E132" s="77">
        <v>0</v>
      </c>
      <c r="F132" s="77">
        <v>0</v>
      </c>
      <c r="G132" s="77">
        <v>0</v>
      </c>
      <c r="H132" s="78">
        <v>0</v>
      </c>
    </row>
    <row r="133" spans="2:8" s="3" customFormat="1" ht="22.5">
      <c r="B133" s="134" t="s">
        <v>231</v>
      </c>
      <c r="C133" s="135" t="s">
        <v>72</v>
      </c>
      <c r="D133" s="136" t="s">
        <v>70</v>
      </c>
      <c r="E133" s="49"/>
      <c r="F133" s="49"/>
      <c r="G133" s="49"/>
      <c r="H133" s="82">
        <v>0</v>
      </c>
    </row>
    <row r="134" spans="2:8" s="3" customFormat="1" ht="22.5">
      <c r="B134" s="134" t="s">
        <v>235</v>
      </c>
      <c r="C134" s="135" t="s">
        <v>74</v>
      </c>
      <c r="D134" s="136" t="s">
        <v>71</v>
      </c>
      <c r="E134" s="50"/>
      <c r="F134" s="50"/>
      <c r="G134" s="50"/>
      <c r="H134" s="82">
        <v>0</v>
      </c>
    </row>
    <row r="135" spans="2:8" s="3" customFormat="1" ht="12">
      <c r="B135" s="74" t="s">
        <v>190</v>
      </c>
      <c r="C135" s="135" t="s">
        <v>148</v>
      </c>
      <c r="D135" s="136"/>
      <c r="E135" s="77">
        <v>0</v>
      </c>
      <c r="F135" s="77">
        <v>0</v>
      </c>
      <c r="G135" s="77">
        <v>0</v>
      </c>
      <c r="H135" s="78">
        <v>0</v>
      </c>
    </row>
    <row r="136" spans="2:8" s="3" customFormat="1" ht="22.5">
      <c r="B136" s="134" t="s">
        <v>277</v>
      </c>
      <c r="C136" s="135" t="s">
        <v>177</v>
      </c>
      <c r="D136" s="136" t="s">
        <v>73</v>
      </c>
      <c r="E136" s="50"/>
      <c r="F136" s="50"/>
      <c r="G136" s="50"/>
      <c r="H136" s="82">
        <v>0</v>
      </c>
    </row>
    <row r="137" spans="2:8" s="3" customFormat="1" ht="11.25">
      <c r="B137" s="134" t="s">
        <v>191</v>
      </c>
      <c r="C137" s="135" t="s">
        <v>178</v>
      </c>
      <c r="D137" s="136" t="s">
        <v>75</v>
      </c>
      <c r="E137" s="50"/>
      <c r="F137" s="50"/>
      <c r="G137" s="50"/>
      <c r="H137" s="82">
        <v>0</v>
      </c>
    </row>
    <row r="138" spans="2:8" s="3" customFormat="1" ht="12">
      <c r="B138" s="74" t="s">
        <v>192</v>
      </c>
      <c r="C138" s="135" t="s">
        <v>76</v>
      </c>
      <c r="D138" s="136"/>
      <c r="E138" s="77">
        <v>0</v>
      </c>
      <c r="F138" s="77">
        <v>0</v>
      </c>
      <c r="G138" s="77">
        <v>0</v>
      </c>
      <c r="H138" s="78">
        <v>0</v>
      </c>
    </row>
    <row r="139" spans="2:8" s="3" customFormat="1" ht="22.5">
      <c r="B139" s="134" t="s">
        <v>232</v>
      </c>
      <c r="C139" s="135" t="s">
        <v>77</v>
      </c>
      <c r="D139" s="136" t="s">
        <v>78</v>
      </c>
      <c r="E139" s="49"/>
      <c r="F139" s="49"/>
      <c r="G139" s="49"/>
      <c r="H139" s="82">
        <v>0</v>
      </c>
    </row>
    <row r="140" spans="2:8" s="3" customFormat="1" ht="11.25">
      <c r="B140" s="134" t="s">
        <v>193</v>
      </c>
      <c r="C140" s="135" t="s">
        <v>79</v>
      </c>
      <c r="D140" s="136" t="s">
        <v>80</v>
      </c>
      <c r="E140" s="49"/>
      <c r="F140" s="49"/>
      <c r="G140" s="49"/>
      <c r="H140" s="82">
        <v>0</v>
      </c>
    </row>
    <row r="141" spans="2:8" s="3" customFormat="1" ht="12">
      <c r="B141" s="74" t="s">
        <v>229</v>
      </c>
      <c r="C141" s="135" t="s">
        <v>81</v>
      </c>
      <c r="D141" s="136"/>
      <c r="E141" s="77">
        <v>0</v>
      </c>
      <c r="F141" s="77">
        <v>0</v>
      </c>
      <c r="G141" s="77">
        <v>0</v>
      </c>
      <c r="H141" s="78">
        <v>0</v>
      </c>
    </row>
    <row r="142" spans="2:8" s="3" customFormat="1" ht="11.25">
      <c r="B142" s="134" t="s">
        <v>233</v>
      </c>
      <c r="C142" s="135" t="s">
        <v>82</v>
      </c>
      <c r="D142" s="136" t="s">
        <v>83</v>
      </c>
      <c r="E142" s="49"/>
      <c r="F142" s="49"/>
      <c r="G142" s="49"/>
      <c r="H142" s="82">
        <v>0</v>
      </c>
    </row>
    <row r="143" spans="2:8" s="3" customFormat="1" ht="11.25">
      <c r="B143" s="134" t="s">
        <v>194</v>
      </c>
      <c r="C143" s="135" t="s">
        <v>84</v>
      </c>
      <c r="D143" s="136" t="s">
        <v>85</v>
      </c>
      <c r="E143" s="49"/>
      <c r="F143" s="49"/>
      <c r="G143" s="49"/>
      <c r="H143" s="82">
        <v>0</v>
      </c>
    </row>
    <row r="144" spans="2:8" s="3" customFormat="1" ht="12">
      <c r="B144" s="74" t="s">
        <v>230</v>
      </c>
      <c r="C144" s="135" t="s">
        <v>86</v>
      </c>
      <c r="D144" s="136"/>
      <c r="E144" s="77">
        <v>2943331.8</v>
      </c>
      <c r="F144" s="77">
        <v>212720865.19999999</v>
      </c>
      <c r="G144" s="77">
        <v>0</v>
      </c>
      <c r="H144" s="78">
        <v>215664197</v>
      </c>
    </row>
    <row r="145" spans="2:11" s="3" customFormat="1" ht="11.25">
      <c r="B145" s="134" t="s">
        <v>234</v>
      </c>
      <c r="C145" s="135" t="s">
        <v>87</v>
      </c>
      <c r="D145" s="136" t="s">
        <v>88</v>
      </c>
      <c r="E145" s="49">
        <v>8085878.9000000004</v>
      </c>
      <c r="F145" s="49">
        <v>325642108.37</v>
      </c>
      <c r="G145" s="49">
        <v>445234.67</v>
      </c>
      <c r="H145" s="82">
        <v>334173221.94</v>
      </c>
    </row>
    <row r="146" spans="2:11" s="3" customFormat="1" ht="12" thickBot="1">
      <c r="B146" s="134" t="s">
        <v>195</v>
      </c>
      <c r="C146" s="143" t="s">
        <v>89</v>
      </c>
      <c r="D146" s="144" t="s">
        <v>90</v>
      </c>
      <c r="E146" s="52">
        <v>5142547.0999999996</v>
      </c>
      <c r="F146" s="52">
        <v>112921243.17</v>
      </c>
      <c r="G146" s="52">
        <v>445234.67</v>
      </c>
      <c r="H146" s="89">
        <v>118509024.94</v>
      </c>
    </row>
    <row r="147" spans="2:11" s="3" customFormat="1" ht="11.25">
      <c r="B147" s="90"/>
      <c r="C147" s="90"/>
      <c r="D147" s="90"/>
      <c r="E147" s="90"/>
      <c r="F147" s="90"/>
      <c r="G147" s="90"/>
      <c r="H147" s="90" t="s">
        <v>91</v>
      </c>
    </row>
    <row r="148" spans="2:11" s="3" customFormat="1" ht="9.9499999999999993" customHeight="1">
      <c r="B148" s="53"/>
      <c r="C148" s="54" t="s">
        <v>4</v>
      </c>
      <c r="D148" s="174" t="s">
        <v>5</v>
      </c>
      <c r="E148" s="55" t="s">
        <v>6</v>
      </c>
      <c r="F148" s="55" t="s">
        <v>127</v>
      </c>
      <c r="G148" s="56" t="s">
        <v>130</v>
      </c>
      <c r="H148" s="91"/>
    </row>
    <row r="149" spans="2:11" s="3" customFormat="1" ht="12.2" customHeight="1">
      <c r="B149" s="58" t="s">
        <v>7</v>
      </c>
      <c r="C149" s="59" t="s">
        <v>8</v>
      </c>
      <c r="D149" s="175"/>
      <c r="E149" s="60" t="s">
        <v>9</v>
      </c>
      <c r="F149" s="60" t="s">
        <v>128</v>
      </c>
      <c r="G149" s="61" t="s">
        <v>131</v>
      </c>
      <c r="H149" s="92" t="s">
        <v>10</v>
      </c>
    </row>
    <row r="150" spans="2:11" s="3" customFormat="1" ht="11.25">
      <c r="B150" s="63"/>
      <c r="C150" s="59" t="s">
        <v>11</v>
      </c>
      <c r="D150" s="176"/>
      <c r="E150" s="64" t="s">
        <v>12</v>
      </c>
      <c r="F150" s="60" t="s">
        <v>129</v>
      </c>
      <c r="G150" s="61" t="s">
        <v>132</v>
      </c>
      <c r="H150" s="92"/>
    </row>
    <row r="151" spans="2:11" s="3" customFormat="1" ht="12" thickBot="1">
      <c r="B151" s="65">
        <v>1</v>
      </c>
      <c r="C151" s="66">
        <v>2</v>
      </c>
      <c r="D151" s="66">
        <v>3</v>
      </c>
      <c r="E151" s="67">
        <v>4</v>
      </c>
      <c r="F151" s="67">
        <v>5</v>
      </c>
      <c r="G151" s="56" t="s">
        <v>13</v>
      </c>
      <c r="H151" s="91" t="s">
        <v>14</v>
      </c>
    </row>
    <row r="152" spans="2:11" s="3" customFormat="1" ht="11.25">
      <c r="B152" s="145" t="s">
        <v>236</v>
      </c>
      <c r="C152" s="70" t="s">
        <v>68</v>
      </c>
      <c r="D152" s="71"/>
      <c r="E152" s="146">
        <v>796952.5</v>
      </c>
      <c r="F152" s="146">
        <v>205473971.09</v>
      </c>
      <c r="G152" s="146">
        <v>-851687.45</v>
      </c>
      <c r="H152" s="147">
        <v>205419236.13999999</v>
      </c>
    </row>
    <row r="153" spans="2:11" s="3" customFormat="1" ht="24">
      <c r="B153" s="74" t="s">
        <v>237</v>
      </c>
      <c r="C153" s="75" t="s">
        <v>70</v>
      </c>
      <c r="D153" s="76"/>
      <c r="E153" s="103">
        <v>0</v>
      </c>
      <c r="F153" s="103">
        <v>0</v>
      </c>
      <c r="G153" s="103">
        <v>0</v>
      </c>
      <c r="H153" s="104">
        <v>0</v>
      </c>
    </row>
    <row r="154" spans="2:11" s="3" customFormat="1" ht="22.5">
      <c r="B154" s="123" t="s">
        <v>240</v>
      </c>
      <c r="C154" s="75" t="s">
        <v>92</v>
      </c>
      <c r="D154" s="76" t="s">
        <v>93</v>
      </c>
      <c r="E154" s="33"/>
      <c r="F154" s="33"/>
      <c r="G154" s="33"/>
      <c r="H154" s="100">
        <v>0</v>
      </c>
    </row>
    <row r="155" spans="2:11" s="3" customFormat="1" ht="22.5">
      <c r="B155" s="123" t="s">
        <v>196</v>
      </c>
      <c r="C155" s="75" t="s">
        <v>94</v>
      </c>
      <c r="D155" s="76" t="s">
        <v>95</v>
      </c>
      <c r="E155" s="33"/>
      <c r="F155" s="33"/>
      <c r="G155" s="33"/>
      <c r="H155" s="100">
        <v>0</v>
      </c>
    </row>
    <row r="156" spans="2:11" s="3" customFormat="1" ht="24">
      <c r="B156" s="74" t="s">
        <v>238</v>
      </c>
      <c r="C156" s="75" t="s">
        <v>73</v>
      </c>
      <c r="D156" s="76"/>
      <c r="E156" s="103">
        <v>0</v>
      </c>
      <c r="F156" s="103">
        <v>0</v>
      </c>
      <c r="G156" s="103">
        <v>0</v>
      </c>
      <c r="H156" s="104">
        <v>0</v>
      </c>
    </row>
    <row r="157" spans="2:11" s="3" customFormat="1" ht="22.5">
      <c r="B157" s="123" t="s">
        <v>241</v>
      </c>
      <c r="C157" s="75" t="s">
        <v>96</v>
      </c>
      <c r="D157" s="76" t="s">
        <v>97</v>
      </c>
      <c r="E157" s="33"/>
      <c r="F157" s="33"/>
      <c r="G157" s="33"/>
      <c r="H157" s="100">
        <v>0</v>
      </c>
      <c r="I157" s="11"/>
      <c r="J157" s="11"/>
      <c r="K157" s="11"/>
    </row>
    <row r="158" spans="2:11" s="3" customFormat="1" ht="22.5">
      <c r="B158" s="123" t="s">
        <v>197</v>
      </c>
      <c r="C158" s="75" t="s">
        <v>98</v>
      </c>
      <c r="D158" s="76" t="s">
        <v>99</v>
      </c>
      <c r="E158" s="33"/>
      <c r="F158" s="33"/>
      <c r="G158" s="33"/>
      <c r="H158" s="100">
        <v>0</v>
      </c>
      <c r="I158" s="11"/>
      <c r="J158" s="11"/>
      <c r="K158" s="11"/>
    </row>
    <row r="159" spans="2:11" s="3" customFormat="1" ht="12">
      <c r="B159" s="74" t="s">
        <v>239</v>
      </c>
      <c r="C159" s="75" t="s">
        <v>78</v>
      </c>
      <c r="D159" s="76"/>
      <c r="E159" s="103">
        <v>-2144172.5</v>
      </c>
      <c r="F159" s="103">
        <v>2144172.5</v>
      </c>
      <c r="G159" s="103">
        <v>-851687.45</v>
      </c>
      <c r="H159" s="104">
        <v>-851687.45</v>
      </c>
      <c r="I159" s="45"/>
      <c r="J159" s="11"/>
      <c r="K159" s="11"/>
    </row>
    <row r="160" spans="2:11" s="15" customFormat="1" ht="11.25">
      <c r="B160" s="123" t="s">
        <v>242</v>
      </c>
      <c r="C160" s="75" t="s">
        <v>100</v>
      </c>
      <c r="D160" s="76" t="s">
        <v>101</v>
      </c>
      <c r="E160" s="33">
        <v>5269992.8600000003</v>
      </c>
      <c r="F160" s="33">
        <v>145840388.69</v>
      </c>
      <c r="G160" s="33">
        <v>509516.75</v>
      </c>
      <c r="H160" s="100">
        <v>151619898.30000001</v>
      </c>
    </row>
    <row r="161" spans="2:11" s="15" customFormat="1" ht="11.25">
      <c r="B161" s="123" t="s">
        <v>198</v>
      </c>
      <c r="C161" s="75" t="s">
        <v>102</v>
      </c>
      <c r="D161" s="76" t="s">
        <v>103</v>
      </c>
      <c r="E161" s="33">
        <v>7414165.3600000003</v>
      </c>
      <c r="F161" s="33">
        <v>143696216.19</v>
      </c>
      <c r="G161" s="33">
        <v>1361204.2</v>
      </c>
      <c r="H161" s="100">
        <v>152471585.75</v>
      </c>
    </row>
    <row r="162" spans="2:11" s="15" customFormat="1" ht="12">
      <c r="B162" s="124" t="s">
        <v>152</v>
      </c>
      <c r="C162" s="75" t="s">
        <v>83</v>
      </c>
      <c r="D162" s="76" t="s">
        <v>64</v>
      </c>
      <c r="E162" s="33">
        <v>2941125</v>
      </c>
      <c r="F162" s="33">
        <v>213135741.40000001</v>
      </c>
      <c r="G162" s="33">
        <v>0</v>
      </c>
      <c r="H162" s="100">
        <v>216076866.40000001</v>
      </c>
    </row>
    <row r="163" spans="2:11" s="15" customFormat="1" ht="12.75" thickBot="1">
      <c r="B163" s="124" t="s">
        <v>153</v>
      </c>
      <c r="C163" s="125" t="s">
        <v>88</v>
      </c>
      <c r="D163" s="148" t="s">
        <v>64</v>
      </c>
      <c r="E163" s="34">
        <v>0</v>
      </c>
      <c r="F163" s="34">
        <v>-9805942.8100000005</v>
      </c>
      <c r="G163" s="34">
        <v>0</v>
      </c>
      <c r="H163" s="111">
        <v>-9805942.8100000005</v>
      </c>
      <c r="I163" s="19"/>
      <c r="J163" s="19"/>
      <c r="K163" s="19"/>
    </row>
    <row r="164" spans="2:11" s="15" customFormat="1" ht="11.25">
      <c r="B164" s="28"/>
      <c r="C164" s="30"/>
      <c r="D164" s="42"/>
      <c r="E164" s="43"/>
      <c r="F164" s="43"/>
      <c r="G164" s="43"/>
      <c r="H164" s="44"/>
      <c r="I164" s="19"/>
      <c r="K164" s="19"/>
    </row>
    <row r="165" spans="2:11" s="15" customFormat="1" ht="19.5" customHeight="1">
      <c r="B165" s="14" t="s">
        <v>200</v>
      </c>
      <c r="C165" s="173"/>
      <c r="D165" s="173"/>
      <c r="E165" s="173"/>
      <c r="F165" s="29" t="s">
        <v>117</v>
      </c>
      <c r="G165" s="27"/>
      <c r="H165" s="32"/>
      <c r="J165" s="19"/>
      <c r="K165" s="19"/>
    </row>
    <row r="166" spans="2:11" s="15" customFormat="1" ht="10.5" customHeight="1">
      <c r="B166" s="16" t="s">
        <v>120</v>
      </c>
      <c r="C166" s="171" t="s">
        <v>119</v>
      </c>
      <c r="D166" s="171"/>
      <c r="E166" s="171"/>
      <c r="G166" s="16" t="s">
        <v>118</v>
      </c>
      <c r="H166" s="31" t="s">
        <v>119</v>
      </c>
      <c r="J166" s="19"/>
      <c r="K166" s="19"/>
    </row>
    <row r="167" spans="2:11" s="15" customFormat="1" ht="30" customHeight="1">
      <c r="B167" s="17"/>
      <c r="C167" s="17"/>
      <c r="D167" s="17"/>
      <c r="G167" s="17"/>
    </row>
    <row r="168" spans="2:11" s="15" customFormat="1" ht="10.5" customHeight="1">
      <c r="B168" s="18" t="s">
        <v>115</v>
      </c>
      <c r="C168" s="172"/>
      <c r="D168" s="172"/>
      <c r="E168" s="172"/>
      <c r="F168" s="172"/>
      <c r="G168" s="172"/>
      <c r="H168" s="172"/>
    </row>
    <row r="169" spans="2:11" s="15" customFormat="1" ht="9.75" customHeight="1">
      <c r="B169" s="19"/>
      <c r="C169" s="171" t="s">
        <v>116</v>
      </c>
      <c r="D169" s="171"/>
      <c r="E169" s="171"/>
      <c r="F169" s="171"/>
      <c r="G169" s="171"/>
      <c r="H169" s="171"/>
    </row>
    <row r="170" spans="2:11" s="15" customFormat="1" ht="18.75" customHeight="1">
      <c r="B170" s="20" t="s">
        <v>121</v>
      </c>
      <c r="C170" s="173"/>
      <c r="D170" s="173"/>
      <c r="E170" s="173"/>
      <c r="F170" s="21"/>
      <c r="G170" s="173"/>
      <c r="H170" s="173"/>
      <c r="I170" s="24"/>
      <c r="J170" s="24"/>
    </row>
    <row r="171" spans="2:11" s="26" customFormat="1">
      <c r="B171" s="20" t="s">
        <v>122</v>
      </c>
      <c r="C171" s="171" t="s">
        <v>123</v>
      </c>
      <c r="D171" s="171"/>
      <c r="E171" s="171"/>
      <c r="F171" s="22" t="s">
        <v>118</v>
      </c>
      <c r="G171" s="171" t="s">
        <v>119</v>
      </c>
      <c r="H171" s="171"/>
    </row>
    <row r="172" spans="2:11">
      <c r="B172" s="14" t="s">
        <v>201</v>
      </c>
      <c r="C172" s="173"/>
      <c r="D172" s="173"/>
      <c r="E172" s="173"/>
      <c r="F172" s="173"/>
      <c r="G172" s="173"/>
      <c r="H172" s="32"/>
    </row>
    <row r="173" spans="2:11">
      <c r="B173" s="16" t="s">
        <v>120</v>
      </c>
      <c r="C173" s="171" t="s">
        <v>123</v>
      </c>
      <c r="D173" s="171"/>
      <c r="E173" s="171"/>
      <c r="F173" s="171" t="s">
        <v>119</v>
      </c>
      <c r="G173" s="171"/>
      <c r="H173" s="16" t="s">
        <v>124</v>
      </c>
    </row>
    <row r="174" spans="2:11">
      <c r="B174" s="17"/>
      <c r="C174" s="17"/>
      <c r="D174" s="17"/>
      <c r="E174" s="15"/>
      <c r="F174" s="15"/>
      <c r="G174" s="17"/>
      <c r="H174" s="17"/>
    </row>
    <row r="175" spans="2:11" ht="14.25" customHeight="1">
      <c r="B175" s="38" t="s">
        <v>104</v>
      </c>
      <c r="C175" s="17"/>
      <c r="D175" s="17"/>
      <c r="E175" s="14"/>
      <c r="F175" s="23"/>
      <c r="G175" s="23"/>
      <c r="H175" s="23"/>
    </row>
    <row r="176" spans="2:11" ht="14.25" customHeight="1">
      <c r="B176" s="38"/>
      <c r="C176" s="17"/>
      <c r="D176" s="17"/>
      <c r="E176" s="14"/>
      <c r="F176" s="23"/>
      <c r="G176" s="23"/>
      <c r="H176" s="23"/>
    </row>
    <row r="177" spans="2:8" ht="13.5" hidden="1" customHeight="1" thickBot="1">
      <c r="B177" s="25"/>
      <c r="C177" s="25"/>
      <c r="D177" s="25"/>
      <c r="E177" s="25"/>
      <c r="F177" s="25"/>
      <c r="G177" s="26"/>
      <c r="H177" s="26"/>
    </row>
    <row r="178" spans="2:8" ht="48.75" hidden="1" customHeight="1" thickTop="1" thickBot="1">
      <c r="C178" s="184"/>
      <c r="D178" s="185"/>
      <c r="E178" s="185"/>
      <c r="F178" s="186" t="s">
        <v>159</v>
      </c>
      <c r="G178" s="186"/>
      <c r="H178" s="187"/>
    </row>
    <row r="179" spans="2:8" ht="13.5" hidden="1" customHeight="1" thickTop="1" thickBot="1"/>
    <row r="180" spans="2:8" ht="15.75" hidden="1" thickTop="1">
      <c r="C180" s="188" t="s">
        <v>160</v>
      </c>
      <c r="D180" s="189"/>
      <c r="E180" s="189"/>
      <c r="F180" s="192"/>
      <c r="G180" s="192"/>
      <c r="H180" s="193"/>
    </row>
    <row r="181" spans="2:8" hidden="1">
      <c r="C181" s="190" t="s">
        <v>161</v>
      </c>
      <c r="D181" s="191"/>
      <c r="E181" s="191"/>
      <c r="F181" s="194"/>
      <c r="G181" s="194"/>
      <c r="H181" s="195"/>
    </row>
    <row r="182" spans="2:8" hidden="1">
      <c r="C182" s="190" t="s">
        <v>158</v>
      </c>
      <c r="D182" s="191"/>
      <c r="E182" s="191"/>
      <c r="F182" s="196"/>
      <c r="G182" s="196"/>
      <c r="H182" s="197"/>
    </row>
    <row r="183" spans="2:8" hidden="1">
      <c r="C183" s="190" t="s">
        <v>162</v>
      </c>
      <c r="D183" s="191"/>
      <c r="E183" s="191"/>
      <c r="F183" s="196"/>
      <c r="G183" s="196"/>
      <c r="H183" s="197"/>
    </row>
    <row r="184" spans="2:8" hidden="1">
      <c r="C184" s="190" t="s">
        <v>163</v>
      </c>
      <c r="D184" s="191"/>
      <c r="E184" s="191"/>
      <c r="F184" s="196"/>
      <c r="G184" s="196"/>
      <c r="H184" s="197"/>
    </row>
    <row r="185" spans="2:8" hidden="1">
      <c r="C185" s="190" t="s">
        <v>164</v>
      </c>
      <c r="D185" s="191"/>
      <c r="E185" s="191"/>
      <c r="F185" s="194"/>
      <c r="G185" s="194"/>
      <c r="H185" s="195"/>
    </row>
    <row r="186" spans="2:8" hidden="1">
      <c r="C186" s="190" t="s">
        <v>165</v>
      </c>
      <c r="D186" s="191"/>
      <c r="E186" s="191"/>
      <c r="F186" s="194"/>
      <c r="G186" s="194"/>
      <c r="H186" s="195"/>
    </row>
    <row r="187" spans="2:8" hidden="1">
      <c r="C187" s="190" t="s">
        <v>166</v>
      </c>
      <c r="D187" s="191"/>
      <c r="E187" s="191"/>
      <c r="F187" s="196"/>
      <c r="G187" s="196"/>
      <c r="H187" s="197"/>
    </row>
    <row r="188" spans="2:8" ht="15.75" hidden="1" thickBot="1">
      <c r="C188" s="200" t="s">
        <v>167</v>
      </c>
      <c r="D188" s="201"/>
      <c r="E188" s="201"/>
      <c r="F188" s="202"/>
      <c r="G188" s="202"/>
      <c r="H188" s="203"/>
    </row>
    <row r="189" spans="2:8" ht="4.5" hidden="1" customHeight="1" thickTop="1">
      <c r="C189" s="198"/>
      <c r="D189" s="198"/>
      <c r="E189" s="198"/>
      <c r="F189" s="199"/>
      <c r="G189" s="199"/>
      <c r="H189" s="199"/>
    </row>
    <row r="190" spans="2:8" hidden="1"/>
  </sheetData>
  <mergeCells count="45">
    <mergeCell ref="F187:H187"/>
    <mergeCell ref="F185:H185"/>
    <mergeCell ref="F186:H186"/>
    <mergeCell ref="F188:H188"/>
    <mergeCell ref="C189:E189"/>
    <mergeCell ref="F189:H189"/>
    <mergeCell ref="C184:E184"/>
    <mergeCell ref="C185:E185"/>
    <mergeCell ref="C186:E186"/>
    <mergeCell ref="C188:E188"/>
    <mergeCell ref="C187:E187"/>
    <mergeCell ref="C178:E178"/>
    <mergeCell ref="C182:E182"/>
    <mergeCell ref="C183:E183"/>
    <mergeCell ref="C181:E181"/>
    <mergeCell ref="F180:H180"/>
    <mergeCell ref="F181:H181"/>
    <mergeCell ref="F182:H182"/>
    <mergeCell ref="F183:H183"/>
    <mergeCell ref="C5:F5"/>
    <mergeCell ref="D117:D119"/>
    <mergeCell ref="C7:F7"/>
    <mergeCell ref="C165:E165"/>
    <mergeCell ref="F178:H178"/>
    <mergeCell ref="C180:E180"/>
    <mergeCell ref="C171:E171"/>
    <mergeCell ref="G170:H170"/>
    <mergeCell ref="G171:H171"/>
    <mergeCell ref="C172:E172"/>
    <mergeCell ref="F184:H184"/>
    <mergeCell ref="B2:G2"/>
    <mergeCell ref="D13:D15"/>
    <mergeCell ref="D38:D40"/>
    <mergeCell ref="D4:E4"/>
    <mergeCell ref="C8:F9"/>
    <mergeCell ref="F172:G172"/>
    <mergeCell ref="C169:H169"/>
    <mergeCell ref="F173:G173"/>
    <mergeCell ref="C170:E170"/>
    <mergeCell ref="C166:E166"/>
    <mergeCell ref="C6:F6"/>
    <mergeCell ref="D82:D84"/>
    <mergeCell ref="D148:D150"/>
    <mergeCell ref="C173:E173"/>
    <mergeCell ref="C168:H168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0" max="16383" man="1"/>
    <brk id="115" max="16383" man="1"/>
    <brk id="146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0503721</vt:lpstr>
      <vt:lpstr>0503721 (без формул)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2011-06-24T08:15:11Z</dcterms:created>
  <dcterms:modified xsi:type="dcterms:W3CDTF">2024-03-31T15:25:03Z</dcterms:modified>
</cp:coreProperties>
</file>